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020" activeTab="1"/>
  </bookViews>
  <sheets>
    <sheet name="學生資料" sheetId="1" r:id="rId1"/>
    <sheet name="教室座次表（直式）" sheetId="2" r:id="rId2"/>
  </sheets>
  <definedNames>
    <definedName name="學生資料範圍">'學生資料'!$A$2:$C$35</definedName>
  </definedNames>
  <calcPr fullCalcOnLoad="1"/>
</workbook>
</file>

<file path=xl/sharedStrings.xml><?xml version="1.0" encoding="utf-8"?>
<sst xmlns="http://schemas.openxmlformats.org/spreadsheetml/2006/main" count="190" uniqueCount="98">
  <si>
    <t>座號</t>
  </si>
  <si>
    <t>學生姓名</t>
  </si>
  <si>
    <t>職稱</t>
  </si>
  <si>
    <t>姓名</t>
  </si>
  <si>
    <t>座位表(請輸入座號)</t>
  </si>
  <si>
    <t>王盈憲</t>
  </si>
  <si>
    <t>導　　師</t>
  </si>
  <si>
    <t>楊秉鈞</t>
  </si>
  <si>
    <t>白諺誠</t>
  </si>
  <si>
    <t>班    長</t>
  </si>
  <si>
    <t>孫紀遠</t>
  </si>
  <si>
    <t>吳宗豪</t>
  </si>
  <si>
    <t>副 班 長</t>
  </si>
  <si>
    <t>李權致</t>
  </si>
  <si>
    <t>風紀股長</t>
  </si>
  <si>
    <t>林若凡</t>
  </si>
  <si>
    <t>學藝股長</t>
  </si>
  <si>
    <t>衛生股長</t>
  </si>
  <si>
    <t>徐凱業</t>
  </si>
  <si>
    <t>環保股長</t>
  </si>
  <si>
    <t>張家軒</t>
  </si>
  <si>
    <t>副衛生股長</t>
  </si>
  <si>
    <t>講台</t>
  </si>
  <si>
    <t>陳宥安</t>
  </si>
  <si>
    <t>總務股長</t>
  </si>
  <si>
    <t>曾鴻凱</t>
  </si>
  <si>
    <t>圖書股長</t>
  </si>
  <si>
    <t>使用方法：</t>
  </si>
  <si>
    <t>黃柏叡</t>
  </si>
  <si>
    <t>輔導股長</t>
  </si>
  <si>
    <t>１、先建立好「學生資料」與「班級幹部資料」。</t>
  </si>
  <si>
    <t>黃偉傑</t>
  </si>
  <si>
    <t>資訊股長</t>
  </si>
  <si>
    <t>２、在上面的座位表中輸入座號（沒人坐的位子請按 Del 鍵</t>
  </si>
  <si>
    <t>葉子伯</t>
  </si>
  <si>
    <t>體育股長</t>
  </si>
  <si>
    <t>　　刪除資料），排六排或七排可自行決定。</t>
  </si>
  <si>
    <t>解騏鴻</t>
  </si>
  <si>
    <t>３、到「教室座次表（Ａ４紙列印用）」資料表中來列印，</t>
  </si>
  <si>
    <t>趙咸隆</t>
  </si>
  <si>
    <t>服務股長</t>
  </si>
  <si>
    <t>　　即可完成座位表的製作。</t>
  </si>
  <si>
    <t>趙凱晨</t>
  </si>
  <si>
    <t>國文小老師</t>
  </si>
  <si>
    <t>鄭景文</t>
  </si>
  <si>
    <t>英語小老師</t>
  </si>
  <si>
    <t>羅學凱</t>
  </si>
  <si>
    <t>數學小老師</t>
  </si>
  <si>
    <t>生科小老師</t>
  </si>
  <si>
    <t>吳心圓</t>
  </si>
  <si>
    <t>歷史小老師</t>
  </si>
  <si>
    <t>地理小老師</t>
  </si>
  <si>
    <t>林子珊</t>
  </si>
  <si>
    <t>李岱馨</t>
  </si>
  <si>
    <t>公民小老師</t>
  </si>
  <si>
    <t>美術小老師</t>
  </si>
  <si>
    <t>邱茹潔</t>
  </si>
  <si>
    <t>音樂小老師</t>
  </si>
  <si>
    <t>翁家儀</t>
  </si>
  <si>
    <t>表演小老師</t>
  </si>
  <si>
    <t>張宜芳</t>
  </si>
  <si>
    <t>家政小老師</t>
  </si>
  <si>
    <t>梁雁婷</t>
  </si>
  <si>
    <t>黃丹尼</t>
  </si>
  <si>
    <t>黃冠琪</t>
  </si>
  <si>
    <t>抹布股長</t>
  </si>
  <si>
    <t>劉薇臻</t>
  </si>
  <si>
    <t>訂正股長</t>
  </si>
  <si>
    <t>蔡芷寧</t>
  </si>
  <si>
    <t>賴韋芃</t>
  </si>
  <si>
    <t>鍾佳玟</t>
  </si>
  <si>
    <t>鄭茹庭</t>
  </si>
  <si>
    <t>魏辰如</t>
  </si>
  <si>
    <t>預備生</t>
  </si>
  <si>
    <t>講桌</t>
  </si>
  <si>
    <t>班 長</t>
  </si>
  <si>
    <t>副班長</t>
  </si>
  <si>
    <t>導師：楊秉鈞</t>
  </si>
  <si>
    <t>理化小老師</t>
  </si>
  <si>
    <t>粉筆桌</t>
  </si>
  <si>
    <t>小講桌</t>
  </si>
  <si>
    <t>導師桌</t>
  </si>
  <si>
    <t>黃綖棏</t>
  </si>
  <si>
    <t>空位</t>
  </si>
  <si>
    <t>柯志昌</t>
  </si>
  <si>
    <t>地科小老師</t>
  </si>
  <si>
    <t>歷史小老師</t>
  </si>
  <si>
    <t>地理小老師</t>
  </si>
  <si>
    <t>公民小老師</t>
  </si>
  <si>
    <t>音樂小老師</t>
  </si>
  <si>
    <t>英文小老師</t>
  </si>
  <si>
    <t>家政小老師</t>
  </si>
  <si>
    <t>國文小老師</t>
  </si>
  <si>
    <t>作業檢查股長</t>
  </si>
  <si>
    <r>
      <t>學生人數：</t>
    </r>
    <r>
      <rPr>
        <sz val="14"/>
        <rFont val="Arial"/>
        <family val="2"/>
      </rPr>
      <t>35</t>
    </r>
    <r>
      <rPr>
        <sz val="14"/>
        <rFont val="標楷體"/>
        <family val="4"/>
      </rPr>
      <t>人</t>
    </r>
    <r>
      <rPr>
        <sz val="14"/>
        <rFont val="Arial"/>
        <family val="2"/>
      </rPr>
      <t xml:space="preserve">      </t>
    </r>
    <r>
      <rPr>
        <sz val="14"/>
        <rFont val="標楷體"/>
        <family val="4"/>
      </rPr>
      <t>（</t>
    </r>
    <r>
      <rPr>
        <sz val="14"/>
        <rFont val="Arial"/>
        <family val="2"/>
      </rPr>
      <t xml:space="preserve"> </t>
    </r>
    <r>
      <rPr>
        <sz val="14"/>
        <rFont val="標楷體"/>
        <family val="4"/>
      </rPr>
      <t>男</t>
    </r>
    <r>
      <rPr>
        <sz val="14"/>
        <rFont val="Arial"/>
        <family val="2"/>
      </rPr>
      <t>20</t>
    </r>
    <r>
      <rPr>
        <sz val="14"/>
        <rFont val="標楷體"/>
        <family val="4"/>
      </rPr>
      <t>＋女</t>
    </r>
    <r>
      <rPr>
        <sz val="14"/>
        <rFont val="Arial"/>
        <family val="2"/>
      </rPr>
      <t xml:space="preserve"> 15 </t>
    </r>
    <r>
      <rPr>
        <sz val="14"/>
        <rFont val="標楷體"/>
        <family val="4"/>
      </rPr>
      <t>）</t>
    </r>
  </si>
  <si>
    <t>健康小老師</t>
  </si>
  <si>
    <t>教室股長</t>
  </si>
  <si>
    <r>
      <t>中興國中</t>
    </r>
    <r>
      <rPr>
        <sz val="28"/>
        <rFont val="Arial Black"/>
        <family val="2"/>
      </rPr>
      <t xml:space="preserve"> Jim 316 Family  </t>
    </r>
    <r>
      <rPr>
        <sz val="28"/>
        <rFont val="華康海報體W9"/>
        <family val="5"/>
      </rPr>
      <t>座次表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</si>
</sst>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</numFmts>
  <fonts count="40">
    <font>
      <sz val="12"/>
      <name val="新細明體"/>
      <family val="1"/>
    </font>
    <font>
      <sz val="12"/>
      <name val="宋体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0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b/>
      <sz val="12"/>
      <color indexed="12"/>
      <name val="新細明體"/>
      <family val="1"/>
    </font>
    <font>
      <sz val="12"/>
      <color indexed="9"/>
      <name val="標楷體"/>
      <family val="4"/>
    </font>
    <font>
      <sz val="14"/>
      <name val="Arial"/>
      <family val="2"/>
    </font>
    <font>
      <sz val="16"/>
      <name val="標楷體"/>
      <family val="4"/>
    </font>
    <font>
      <sz val="12"/>
      <name val="Arial"/>
      <family val="2"/>
    </font>
    <font>
      <sz val="18"/>
      <name val="標楷體"/>
      <family val="4"/>
    </font>
    <font>
      <sz val="16"/>
      <color indexed="9"/>
      <name val="標楷體"/>
      <family val="4"/>
    </font>
    <font>
      <sz val="14"/>
      <color indexed="9"/>
      <name val="Arial"/>
      <family val="2"/>
    </font>
    <font>
      <b/>
      <sz val="12"/>
      <name val="新細明體"/>
      <family val="1"/>
    </font>
    <font>
      <sz val="16"/>
      <color indexed="8"/>
      <name val="標楷體"/>
      <family val="4"/>
    </font>
    <font>
      <sz val="14"/>
      <color indexed="8"/>
      <name val="Arial"/>
      <family val="2"/>
    </font>
    <font>
      <sz val="9"/>
      <name val="新細明體"/>
      <family val="1"/>
    </font>
    <font>
      <b/>
      <sz val="14"/>
      <name val="Arial"/>
      <family val="2"/>
    </font>
    <font>
      <sz val="28"/>
      <name val="標楷體"/>
      <family val="4"/>
    </font>
    <font>
      <sz val="28"/>
      <name val="華康海報體W9"/>
      <family val="5"/>
    </font>
    <font>
      <sz val="28"/>
      <name val="Arial Blac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 style="medium"/>
      <right style="thin"/>
      <top style="dotted"/>
      <bottom style="thin"/>
    </border>
    <border>
      <left style="medium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medium"/>
      <right style="thin"/>
      <top style="medium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10" xfId="0" applyNumberForma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 vertical="top" wrapText="1"/>
    </xf>
    <xf numFmtId="0" fontId="21" fillId="0" borderId="0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2" fillId="0" borderId="1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2" fillId="24" borderId="10" xfId="0" applyFont="1" applyFill="1" applyBorder="1" applyAlignment="1">
      <alignment horizontal="center"/>
    </xf>
    <xf numFmtId="0" fontId="27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7" fillId="0" borderId="0" xfId="0" applyFont="1" applyAlignment="1">
      <alignment/>
    </xf>
    <xf numFmtId="0" fontId="30" fillId="0" borderId="0" xfId="0" applyFont="1" applyFill="1" applyBorder="1" applyAlignment="1">
      <alignment horizontal="center"/>
    </xf>
    <xf numFmtId="0" fontId="25" fillId="0" borderId="13" xfId="0" applyFont="1" applyBorder="1" applyAlignment="1">
      <alignment horizontal="left"/>
    </xf>
    <xf numFmtId="0" fontId="32" fillId="0" borderId="10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6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left"/>
    </xf>
    <xf numFmtId="0" fontId="25" fillId="0" borderId="15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/>
    </xf>
    <xf numFmtId="0" fontId="27" fillId="0" borderId="33" xfId="0" applyFont="1" applyFill="1" applyBorder="1" applyAlignment="1">
      <alignment horizontal="center"/>
    </xf>
    <xf numFmtId="0" fontId="27" fillId="25" borderId="10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/>
    </xf>
    <xf numFmtId="0" fontId="33" fillId="0" borderId="32" xfId="0" applyFont="1" applyFill="1" applyBorder="1" applyAlignment="1">
      <alignment horizontal="center"/>
    </xf>
    <xf numFmtId="0" fontId="33" fillId="0" borderId="33" xfId="0" applyFont="1" applyFill="1" applyBorder="1" applyAlignment="1">
      <alignment horizontal="center"/>
    </xf>
    <xf numFmtId="0" fontId="34" fillId="0" borderId="30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27" fillId="25" borderId="32" xfId="0" applyFont="1" applyFill="1" applyBorder="1" applyAlignment="1">
      <alignment horizontal="center" vertical="center"/>
    </xf>
    <xf numFmtId="0" fontId="27" fillId="25" borderId="13" xfId="0" applyFont="1" applyFill="1" applyBorder="1" applyAlignment="1">
      <alignment horizontal="center" vertical="center"/>
    </xf>
    <xf numFmtId="0" fontId="27" fillId="25" borderId="33" xfId="0" applyFont="1" applyFill="1" applyBorder="1" applyAlignment="1">
      <alignment horizontal="center" vertical="center"/>
    </xf>
    <xf numFmtId="0" fontId="27" fillId="25" borderId="36" xfId="0" applyFont="1" applyFill="1" applyBorder="1" applyAlignment="1">
      <alignment horizontal="center" vertical="center"/>
    </xf>
    <xf numFmtId="0" fontId="27" fillId="25" borderId="0" xfId="0" applyFont="1" applyFill="1" applyBorder="1" applyAlignment="1">
      <alignment horizontal="center" vertical="center"/>
    </xf>
    <xf numFmtId="0" fontId="27" fillId="25" borderId="37" xfId="0" applyFont="1" applyFill="1" applyBorder="1" applyAlignment="1">
      <alignment horizontal="center" vertical="center"/>
    </xf>
    <xf numFmtId="0" fontId="27" fillId="25" borderId="30" xfId="0" applyFont="1" applyFill="1" applyBorder="1" applyAlignment="1">
      <alignment horizontal="center" vertical="center"/>
    </xf>
    <xf numFmtId="0" fontId="27" fillId="25" borderId="12" xfId="0" applyFont="1" applyFill="1" applyBorder="1" applyAlignment="1">
      <alignment horizontal="center" vertical="center"/>
    </xf>
    <xf numFmtId="0" fontId="27" fillId="25" borderId="31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M17" sqref="M17"/>
    </sheetView>
  </sheetViews>
  <sheetFormatPr defaultColWidth="8.875" defaultRowHeight="16.5"/>
  <cols>
    <col min="1" max="1" width="6.50390625" style="1" bestFit="1" customWidth="1"/>
    <col min="2" max="3" width="9.50390625" style="1" bestFit="1" customWidth="1"/>
    <col min="4" max="4" width="2.00390625" style="0" customWidth="1"/>
    <col min="5" max="5" width="14.875" style="17" customWidth="1"/>
    <col min="6" max="6" width="9.50390625" style="24" bestFit="1" customWidth="1"/>
    <col min="7" max="7" width="2.125" style="0" customWidth="1"/>
    <col min="8" max="13" width="8.125" style="0" customWidth="1"/>
    <col min="14" max="14" width="6.50390625" style="0" customWidth="1"/>
  </cols>
  <sheetData>
    <row r="1" spans="1:13" ht="16.5">
      <c r="A1" s="2" t="s">
        <v>0</v>
      </c>
      <c r="B1" s="2" t="s">
        <v>1</v>
      </c>
      <c r="C1" s="2" t="s">
        <v>0</v>
      </c>
      <c r="E1" s="2" t="s">
        <v>2</v>
      </c>
      <c r="F1" s="23" t="s">
        <v>3</v>
      </c>
      <c r="H1" s="46" t="s">
        <v>4</v>
      </c>
      <c r="I1" s="46"/>
      <c r="J1" s="46"/>
      <c r="K1" s="46"/>
      <c r="L1" s="46"/>
      <c r="M1" s="46"/>
    </row>
    <row r="2" spans="1:13" ht="16.5">
      <c r="A2" s="2">
        <v>1</v>
      </c>
      <c r="B2" s="7" t="s">
        <v>5</v>
      </c>
      <c r="C2" s="2">
        <v>1</v>
      </c>
      <c r="E2" s="11" t="s">
        <v>6</v>
      </c>
      <c r="F2" s="23" t="s">
        <v>7</v>
      </c>
      <c r="H2" s="10"/>
      <c r="I2" s="10"/>
      <c r="J2" s="10"/>
      <c r="K2" s="10"/>
      <c r="L2" s="10"/>
      <c r="M2" s="10"/>
    </row>
    <row r="3" spans="1:13" ht="16.5">
      <c r="A3" s="6">
        <v>2</v>
      </c>
      <c r="B3" s="7" t="s">
        <v>8</v>
      </c>
      <c r="C3" s="2">
        <v>2</v>
      </c>
      <c r="E3" s="18" t="s">
        <v>9</v>
      </c>
      <c r="F3" s="7" t="s">
        <v>11</v>
      </c>
      <c r="H3" s="41">
        <v>24</v>
      </c>
      <c r="I3" s="41">
        <v>28</v>
      </c>
      <c r="J3" s="41">
        <v>3</v>
      </c>
      <c r="K3" s="41">
        <v>6</v>
      </c>
      <c r="L3" s="41">
        <v>12</v>
      </c>
      <c r="M3" s="41"/>
    </row>
    <row r="4" spans="1:13" ht="16.5">
      <c r="A4" s="2">
        <v>3</v>
      </c>
      <c r="B4" s="7" t="s">
        <v>11</v>
      </c>
      <c r="C4" s="2">
        <v>3</v>
      </c>
      <c r="E4" s="18" t="s">
        <v>12</v>
      </c>
      <c r="F4" s="7" t="s">
        <v>10</v>
      </c>
      <c r="H4" s="41">
        <v>13</v>
      </c>
      <c r="I4" s="41">
        <v>25</v>
      </c>
      <c r="J4" s="41">
        <v>33</v>
      </c>
      <c r="K4" s="41">
        <v>29</v>
      </c>
      <c r="L4" s="41">
        <v>5</v>
      </c>
      <c r="M4" s="41">
        <v>17</v>
      </c>
    </row>
    <row r="5" spans="1:13" ht="16.5">
      <c r="A5" s="6">
        <v>4</v>
      </c>
      <c r="B5" s="7" t="s">
        <v>13</v>
      </c>
      <c r="C5" s="2">
        <v>4</v>
      </c>
      <c r="E5" s="18" t="s">
        <v>14</v>
      </c>
      <c r="F5" s="7" t="s">
        <v>25</v>
      </c>
      <c r="H5" s="41">
        <v>18</v>
      </c>
      <c r="I5" s="41">
        <v>15</v>
      </c>
      <c r="J5" s="41">
        <v>19</v>
      </c>
      <c r="K5" s="41">
        <v>14</v>
      </c>
      <c r="L5" s="41">
        <v>32</v>
      </c>
      <c r="M5" s="41">
        <v>10</v>
      </c>
    </row>
    <row r="6" spans="1:13" ht="16.5">
      <c r="A6" s="2">
        <v>5</v>
      </c>
      <c r="B6" s="7" t="s">
        <v>15</v>
      </c>
      <c r="C6" s="2">
        <v>5</v>
      </c>
      <c r="E6" s="18" t="s">
        <v>16</v>
      </c>
      <c r="F6" s="7" t="s">
        <v>62</v>
      </c>
      <c r="H6" s="41">
        <v>36</v>
      </c>
      <c r="I6" s="41">
        <v>27</v>
      </c>
      <c r="J6" s="41">
        <v>23</v>
      </c>
      <c r="K6" s="41">
        <v>4</v>
      </c>
      <c r="L6" s="41">
        <v>30</v>
      </c>
      <c r="M6" s="41">
        <v>20</v>
      </c>
    </row>
    <row r="7" spans="1:13" ht="16.5">
      <c r="A7" s="6">
        <v>6</v>
      </c>
      <c r="B7" s="7" t="s">
        <v>10</v>
      </c>
      <c r="C7" s="2">
        <v>6</v>
      </c>
      <c r="E7" s="18" t="s">
        <v>17</v>
      </c>
      <c r="F7" s="7" t="s">
        <v>31</v>
      </c>
      <c r="H7" s="41">
        <v>35</v>
      </c>
      <c r="I7" s="41">
        <v>31</v>
      </c>
      <c r="J7" s="41">
        <v>9</v>
      </c>
      <c r="K7" s="41">
        <v>34</v>
      </c>
      <c r="L7" s="41">
        <v>7</v>
      </c>
      <c r="M7" s="41">
        <v>1</v>
      </c>
    </row>
    <row r="8" spans="1:13" ht="16.5">
      <c r="A8" s="2">
        <v>7</v>
      </c>
      <c r="B8" s="7" t="s">
        <v>18</v>
      </c>
      <c r="C8" s="2">
        <v>7</v>
      </c>
      <c r="E8" s="18" t="s">
        <v>19</v>
      </c>
      <c r="F8" s="7" t="s">
        <v>84</v>
      </c>
      <c r="H8" s="41">
        <v>26</v>
      </c>
      <c r="I8" s="41">
        <v>21</v>
      </c>
      <c r="J8" s="41">
        <v>16</v>
      </c>
      <c r="K8" s="41">
        <v>8</v>
      </c>
      <c r="L8" s="41">
        <v>11</v>
      </c>
      <c r="M8" s="41">
        <v>2</v>
      </c>
    </row>
    <row r="9" spans="1:12" ht="16.5">
      <c r="A9" s="6">
        <v>8</v>
      </c>
      <c r="B9" s="7" t="s">
        <v>20</v>
      </c>
      <c r="C9" s="2">
        <v>8</v>
      </c>
      <c r="E9" s="18" t="s">
        <v>21</v>
      </c>
      <c r="F9" s="7" t="s">
        <v>69</v>
      </c>
      <c r="J9" s="47" t="s">
        <v>22</v>
      </c>
      <c r="K9" s="48"/>
      <c r="L9" s="49"/>
    </row>
    <row r="10" spans="1:6" ht="16.5">
      <c r="A10" s="2">
        <v>9</v>
      </c>
      <c r="B10" s="7" t="s">
        <v>23</v>
      </c>
      <c r="C10" s="2">
        <v>9</v>
      </c>
      <c r="E10" s="18" t="s">
        <v>24</v>
      </c>
      <c r="F10" s="7" t="s">
        <v>71</v>
      </c>
    </row>
    <row r="11" spans="1:8" ht="16.5">
      <c r="A11" s="6">
        <v>10</v>
      </c>
      <c r="B11" s="7" t="s">
        <v>25</v>
      </c>
      <c r="C11" s="2">
        <v>10</v>
      </c>
      <c r="E11" s="18" t="s">
        <v>26</v>
      </c>
      <c r="F11" s="7" t="s">
        <v>44</v>
      </c>
      <c r="H11" s="8" t="s">
        <v>27</v>
      </c>
    </row>
    <row r="12" spans="1:8" ht="16.5">
      <c r="A12" s="2">
        <v>11</v>
      </c>
      <c r="B12" s="7" t="s">
        <v>28</v>
      </c>
      <c r="C12" s="2">
        <v>11</v>
      </c>
      <c r="E12" s="18" t="s">
        <v>29</v>
      </c>
      <c r="F12" s="7" t="s">
        <v>49</v>
      </c>
      <c r="H12" s="8" t="s">
        <v>30</v>
      </c>
    </row>
    <row r="13" spans="1:8" ht="16.5">
      <c r="A13" s="6">
        <v>12</v>
      </c>
      <c r="B13" s="7" t="s">
        <v>31</v>
      </c>
      <c r="C13" s="2">
        <v>12</v>
      </c>
      <c r="E13" s="18" t="s">
        <v>32</v>
      </c>
      <c r="F13" s="7" t="s">
        <v>18</v>
      </c>
      <c r="H13" s="8" t="s">
        <v>33</v>
      </c>
    </row>
    <row r="14" spans="1:8" ht="16.5">
      <c r="A14" s="2">
        <v>13</v>
      </c>
      <c r="B14" s="7" t="s">
        <v>34</v>
      </c>
      <c r="C14" s="2">
        <v>13</v>
      </c>
      <c r="E14" s="18" t="s">
        <v>35</v>
      </c>
      <c r="F14" s="7" t="s">
        <v>37</v>
      </c>
      <c r="H14" s="8" t="s">
        <v>36</v>
      </c>
    </row>
    <row r="15" spans="1:8" ht="16.5">
      <c r="A15" s="6">
        <v>14</v>
      </c>
      <c r="B15" s="7" t="s">
        <v>37</v>
      </c>
      <c r="C15" s="2">
        <v>14</v>
      </c>
      <c r="E15" s="11" t="s">
        <v>93</v>
      </c>
      <c r="F15" s="7" t="s">
        <v>56</v>
      </c>
      <c r="H15" s="8" t="s">
        <v>38</v>
      </c>
    </row>
    <row r="16" spans="1:8" ht="16.5">
      <c r="A16" s="2">
        <v>15</v>
      </c>
      <c r="B16" s="7" t="s">
        <v>39</v>
      </c>
      <c r="C16" s="2">
        <v>15</v>
      </c>
      <c r="E16" s="19" t="s">
        <v>40</v>
      </c>
      <c r="F16" s="7" t="s">
        <v>53</v>
      </c>
      <c r="H16" s="8" t="s">
        <v>41</v>
      </c>
    </row>
    <row r="17" spans="1:6" ht="16.5">
      <c r="A17" s="6">
        <v>16</v>
      </c>
      <c r="B17" s="7" t="s">
        <v>42</v>
      </c>
      <c r="C17" s="2">
        <v>16</v>
      </c>
      <c r="E17" s="18" t="s">
        <v>43</v>
      </c>
      <c r="F17" s="7" t="s">
        <v>69</v>
      </c>
    </row>
    <row r="18" spans="1:6" ht="16.5">
      <c r="A18" s="2">
        <v>17</v>
      </c>
      <c r="B18" s="7" t="s">
        <v>44</v>
      </c>
      <c r="C18" s="2">
        <v>17</v>
      </c>
      <c r="E18" s="19" t="s">
        <v>45</v>
      </c>
      <c r="F18" s="7" t="s">
        <v>49</v>
      </c>
    </row>
    <row r="19" spans="1:6" ht="16.5">
      <c r="A19" s="6">
        <v>18</v>
      </c>
      <c r="B19" s="7" t="s">
        <v>46</v>
      </c>
      <c r="C19" s="2">
        <v>18</v>
      </c>
      <c r="E19" s="19" t="s">
        <v>47</v>
      </c>
      <c r="F19" s="7" t="s">
        <v>10</v>
      </c>
    </row>
    <row r="20" spans="1:6" ht="16.5">
      <c r="A20" s="2">
        <v>19</v>
      </c>
      <c r="B20" s="7" t="s">
        <v>82</v>
      </c>
      <c r="C20" s="2">
        <v>19</v>
      </c>
      <c r="E20" s="19" t="s">
        <v>95</v>
      </c>
      <c r="F20" s="7" t="s">
        <v>68</v>
      </c>
    </row>
    <row r="21" spans="1:6" ht="16.5">
      <c r="A21" s="6">
        <v>20</v>
      </c>
      <c r="B21" s="7" t="s">
        <v>84</v>
      </c>
      <c r="C21" s="2">
        <v>20</v>
      </c>
      <c r="E21" s="11" t="s">
        <v>48</v>
      </c>
      <c r="F21" s="7" t="s">
        <v>71</v>
      </c>
    </row>
    <row r="22" spans="1:6" ht="16.5">
      <c r="A22" s="2">
        <v>21</v>
      </c>
      <c r="B22" s="7" t="s">
        <v>49</v>
      </c>
      <c r="C22" s="2">
        <v>21</v>
      </c>
      <c r="E22" s="19" t="s">
        <v>50</v>
      </c>
      <c r="F22" s="7" t="s">
        <v>72</v>
      </c>
    </row>
    <row r="23" spans="1:6" ht="16.5">
      <c r="A23" s="6">
        <v>22</v>
      </c>
      <c r="B23" s="7" t="s">
        <v>83</v>
      </c>
      <c r="C23" s="2">
        <v>22</v>
      </c>
      <c r="E23" s="19" t="s">
        <v>51</v>
      </c>
      <c r="F23" s="7" t="s">
        <v>52</v>
      </c>
    </row>
    <row r="24" spans="1:6" ht="16.5">
      <c r="A24" s="2">
        <v>23</v>
      </c>
      <c r="B24" s="7" t="s">
        <v>53</v>
      </c>
      <c r="C24" s="2">
        <v>23</v>
      </c>
      <c r="E24" s="19" t="s">
        <v>54</v>
      </c>
      <c r="F24" s="7" t="s">
        <v>70</v>
      </c>
    </row>
    <row r="25" spans="1:6" ht="16.5">
      <c r="A25" s="6">
        <v>24</v>
      </c>
      <c r="B25" s="7" t="s">
        <v>52</v>
      </c>
      <c r="C25" s="2">
        <v>24</v>
      </c>
      <c r="E25" s="19" t="s">
        <v>55</v>
      </c>
      <c r="F25" s="7" t="s">
        <v>66</v>
      </c>
    </row>
    <row r="26" spans="1:6" ht="16.5">
      <c r="A26" s="2">
        <v>25</v>
      </c>
      <c r="B26" s="7" t="s">
        <v>56</v>
      </c>
      <c r="C26" s="2">
        <v>25</v>
      </c>
      <c r="E26" s="19" t="s">
        <v>57</v>
      </c>
      <c r="F26" s="7" t="s">
        <v>53</v>
      </c>
    </row>
    <row r="27" spans="1:6" ht="16.5">
      <c r="A27" s="6">
        <v>26</v>
      </c>
      <c r="B27" s="7" t="s">
        <v>58</v>
      </c>
      <c r="C27" s="2">
        <v>26</v>
      </c>
      <c r="E27" s="11" t="s">
        <v>59</v>
      </c>
      <c r="F27" s="7"/>
    </row>
    <row r="28" spans="1:6" ht="16.5">
      <c r="A28" s="2">
        <v>27</v>
      </c>
      <c r="B28" s="7" t="s">
        <v>60</v>
      </c>
      <c r="C28" s="2">
        <v>27</v>
      </c>
      <c r="E28" s="11" t="s">
        <v>61</v>
      </c>
      <c r="F28" s="7" t="s">
        <v>5</v>
      </c>
    </row>
    <row r="29" spans="1:6" ht="16.5">
      <c r="A29" s="6">
        <v>28</v>
      </c>
      <c r="B29" s="7" t="s">
        <v>62</v>
      </c>
      <c r="C29" s="2">
        <v>28</v>
      </c>
      <c r="E29" s="19"/>
      <c r="F29" s="7"/>
    </row>
    <row r="30" spans="1:6" ht="16.5">
      <c r="A30" s="2">
        <v>29</v>
      </c>
      <c r="B30" s="7" t="s">
        <v>63</v>
      </c>
      <c r="C30" s="2">
        <v>29</v>
      </c>
      <c r="E30" s="19" t="s">
        <v>78</v>
      </c>
      <c r="F30" s="7" t="s">
        <v>13</v>
      </c>
    </row>
    <row r="31" spans="1:6" ht="16.5">
      <c r="A31" s="6">
        <v>30</v>
      </c>
      <c r="B31" s="7" t="s">
        <v>64</v>
      </c>
      <c r="C31" s="2">
        <v>30</v>
      </c>
      <c r="E31" s="18" t="s">
        <v>65</v>
      </c>
      <c r="F31" s="11"/>
    </row>
    <row r="32" spans="1:6" ht="16.5">
      <c r="A32" s="2">
        <v>31</v>
      </c>
      <c r="B32" s="7" t="s">
        <v>66</v>
      </c>
      <c r="C32" s="2">
        <v>31</v>
      </c>
      <c r="E32" s="18" t="s">
        <v>67</v>
      </c>
      <c r="F32" s="7" t="s">
        <v>49</v>
      </c>
    </row>
    <row r="33" spans="1:6" ht="16.5">
      <c r="A33" s="6">
        <v>32</v>
      </c>
      <c r="B33" s="7" t="s">
        <v>68</v>
      </c>
      <c r="C33" s="2">
        <v>32</v>
      </c>
      <c r="E33" s="18" t="s">
        <v>21</v>
      </c>
      <c r="F33" s="7" t="s">
        <v>23</v>
      </c>
    </row>
    <row r="34" spans="1:6" ht="16.5">
      <c r="A34" s="2">
        <v>33</v>
      </c>
      <c r="B34" s="7" t="s">
        <v>69</v>
      </c>
      <c r="C34" s="2">
        <v>33</v>
      </c>
      <c r="E34" s="18" t="s">
        <v>21</v>
      </c>
      <c r="F34" s="7" t="s">
        <v>58</v>
      </c>
    </row>
    <row r="35" spans="1:6" ht="16.5">
      <c r="A35" s="6">
        <v>34</v>
      </c>
      <c r="B35" s="7" t="s">
        <v>70</v>
      </c>
      <c r="C35" s="2">
        <v>34</v>
      </c>
      <c r="E35" s="11" t="s">
        <v>96</v>
      </c>
      <c r="F35" s="7" t="s">
        <v>66</v>
      </c>
    </row>
    <row r="36" spans="1:3" ht="16.5">
      <c r="A36" s="6">
        <v>35</v>
      </c>
      <c r="B36" s="7" t="s">
        <v>71</v>
      </c>
      <c r="C36" s="2">
        <v>35</v>
      </c>
    </row>
    <row r="37" spans="1:3" ht="16.5">
      <c r="A37" s="6">
        <v>36</v>
      </c>
      <c r="B37" s="7" t="s">
        <v>72</v>
      </c>
      <c r="C37" s="2">
        <v>36</v>
      </c>
    </row>
    <row r="38" spans="1:3" ht="16.5">
      <c r="A38" s="2">
        <v>37</v>
      </c>
      <c r="B38" s="29" t="s">
        <v>73</v>
      </c>
      <c r="C38" s="2">
        <v>37</v>
      </c>
    </row>
  </sheetData>
  <mergeCells count="2">
    <mergeCell ref="H1:M1"/>
    <mergeCell ref="J9:L9"/>
  </mergeCells>
  <printOptions/>
  <pageMargins left="0.7479166666666667" right="0.7479166666666667" top="0.3194444444444445" bottom="0.3" header="0.26944444444444443" footer="0.209722222222222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tabSelected="1" zoomScale="75" zoomScaleNormal="75" workbookViewId="0" topLeftCell="A22">
      <selection activeCell="T27" sqref="T27"/>
    </sheetView>
  </sheetViews>
  <sheetFormatPr defaultColWidth="8.875" defaultRowHeight="16.5"/>
  <cols>
    <col min="1" max="2" width="7.625" style="4" customWidth="1"/>
    <col min="3" max="3" width="1.875" style="4" customWidth="1"/>
    <col min="4" max="5" width="7.625" style="4" customWidth="1"/>
    <col min="6" max="6" width="1.875" style="4" customWidth="1"/>
    <col min="7" max="8" width="7.625" style="4" customWidth="1"/>
    <col min="9" max="9" width="2.125" style="4" customWidth="1"/>
    <col min="10" max="11" width="7.625" style="4" customWidth="1"/>
    <col min="12" max="12" width="1.875" style="4" customWidth="1"/>
    <col min="13" max="14" width="7.625" style="4" customWidth="1"/>
    <col min="15" max="15" width="1.875" style="4" customWidth="1"/>
    <col min="16" max="17" width="7.625" style="4" customWidth="1"/>
    <col min="18" max="18" width="1.875" style="4" customWidth="1"/>
    <col min="19" max="16384" width="9.00390625" style="4" bestFit="1" customWidth="1"/>
  </cols>
  <sheetData>
    <row r="1" spans="1:20" ht="55.5" customHeight="1">
      <c r="A1" s="70" t="s">
        <v>97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3"/>
      <c r="T1" s="3"/>
    </row>
    <row r="2" spans="1:18" ht="22.5" customHeight="1">
      <c r="A2" s="12" t="s">
        <v>0</v>
      </c>
      <c r="B2" s="13">
        <f>IF(ISBLANK('學生資料'!H2),"",'學生資料'!H2)</f>
      </c>
      <c r="C2" s="14"/>
      <c r="D2" s="12" t="s">
        <v>0</v>
      </c>
      <c r="E2" s="13">
        <f>IF(ISBLANK('學生資料'!I2),"",'學生資料'!I2)</f>
      </c>
      <c r="F2" s="14"/>
      <c r="G2" s="12" t="s">
        <v>0</v>
      </c>
      <c r="H2" s="13">
        <f>IF(ISBLANK('學生資料'!J2),"",'學生資料'!J2)</f>
      </c>
      <c r="I2" s="14"/>
      <c r="J2" s="12" t="s">
        <v>0</v>
      </c>
      <c r="K2" s="13">
        <f>IF(ISBLANK('學生資料'!K2),"",'學生資料'!K2)</f>
      </c>
      <c r="L2" s="14"/>
      <c r="M2" s="12" t="s">
        <v>0</v>
      </c>
      <c r="N2" s="13">
        <f>IF(ISBLANK('學生資料'!L2),"",'學生資料'!L2)</f>
      </c>
      <c r="O2" s="14"/>
      <c r="P2" s="12" t="s">
        <v>0</v>
      </c>
      <c r="Q2" s="13">
        <f>IF(ISBLANK('學生資料'!M2),"",'學生資料'!M2)</f>
      </c>
      <c r="R2" s="14"/>
    </row>
    <row r="3" spans="1:23" ht="22.5" customHeight="1">
      <c r="A3" s="12" t="s">
        <v>0</v>
      </c>
      <c r="B3" s="13">
        <f>IF(ISBLANK('學生資料'!H3),"",'學生資料'!H3)</f>
        <v>24</v>
      </c>
      <c r="C3" s="14"/>
      <c r="D3" s="12" t="s">
        <v>0</v>
      </c>
      <c r="E3" s="13">
        <f>IF(ISBLANK('學生資料'!I3),"",'學生資料'!I3)</f>
        <v>28</v>
      </c>
      <c r="F3" s="14"/>
      <c r="G3" s="12" t="s">
        <v>0</v>
      </c>
      <c r="H3" s="13">
        <f>IF(ISBLANK('學生資料'!J3),"",'學生資料'!J3)</f>
        <v>3</v>
      </c>
      <c r="I3" s="14"/>
      <c r="J3" s="12" t="s">
        <v>0</v>
      </c>
      <c r="K3" s="13">
        <f>IF(ISBLANK('學生資料'!K3),"",'學生資料'!K3)</f>
        <v>6</v>
      </c>
      <c r="L3" s="14"/>
      <c r="M3" s="31" t="s">
        <v>0</v>
      </c>
      <c r="N3" s="31">
        <f>IF(ISBLANK('學生資料'!L3),"",'學生資料'!L3)</f>
        <v>12</v>
      </c>
      <c r="O3" s="30"/>
      <c r="P3" s="76" t="s">
        <v>81</v>
      </c>
      <c r="Q3" s="76"/>
      <c r="R3" s="14"/>
      <c r="W3" s="38"/>
    </row>
    <row r="4" spans="1:18" ht="22.5" customHeight="1">
      <c r="A4" s="79" t="str">
        <f>IF(ISNA(VLOOKUP(B3,'學生資料'!$A$2:$C$38,2,FALSE))," ",VLOOKUP(B3,'學生資料'!$A$2:$C$38,2,FALSE))</f>
        <v>林子珊</v>
      </c>
      <c r="B4" s="79"/>
      <c r="C4" s="39"/>
      <c r="D4" s="80" t="str">
        <f>IF(ISNA(VLOOKUP(E3,'學生資料'!$A$2:$C$38,2,FALSE))," ",VLOOKUP(E3,'學生資料'!$A$2:$C$38,2,FALSE))</f>
        <v>梁雁婷</v>
      </c>
      <c r="E4" s="81"/>
      <c r="F4" s="42"/>
      <c r="G4" s="67" t="str">
        <f>IF(ISNA(VLOOKUP(H3,'學生資料'!$A$2:$C$38,2,FALSE))," ",VLOOKUP(H3,'學生資料'!$A$2:$C$38,2,FALSE))</f>
        <v>吳宗豪</v>
      </c>
      <c r="H4" s="68"/>
      <c r="I4" s="42"/>
      <c r="J4" s="67" t="str">
        <f>IF(ISNA(VLOOKUP(K3,'學生資料'!$A$2:$C$38,2,FALSE))," ",VLOOKUP(K3,'學生資料'!$A$2:$C$38,2,FALSE))</f>
        <v>孫紀遠</v>
      </c>
      <c r="K4" s="68"/>
      <c r="L4" s="37"/>
      <c r="M4" s="71" t="str">
        <f>IF(ISNA(VLOOKUP(N3,'學生資料'!$A$2:$C$38,2,FALSE))," ",VLOOKUP(N3,'學生資料'!$A$2:$C$38,2,FALSE))</f>
        <v>黃偉傑</v>
      </c>
      <c r="N4" s="71"/>
      <c r="O4" s="30"/>
      <c r="P4" s="76"/>
      <c r="Q4" s="76"/>
      <c r="R4" s="9"/>
    </row>
    <row r="5" spans="1:18" ht="22.5" customHeight="1">
      <c r="A5" s="72">
        <f>IF(OR(ISNA(VLOOKUP(B3,'學生資料'!$A$2:$C$38,3,FALSE)),ISBLANK(VLOOKUP(B3,'學生資料'!$A$2:$C$38,3,FALSE)))," ",VLOOKUP(B3,'學生資料'!$A$2:$C$38,3,FALSE))</f>
        <v>24</v>
      </c>
      <c r="B5" s="72"/>
      <c r="C5" s="28"/>
      <c r="D5" s="82">
        <f>IF(OR(ISNA(VLOOKUP(E3,'學生資料'!$A$2:$C$38,3,FALSE)),ISBLANK(VLOOKUP(E3,'學生資料'!$A$2:$C$38,3,FALSE)))," ",VLOOKUP(E3,'學生資料'!$A$2:$C$38,3,FALSE))</f>
        <v>28</v>
      </c>
      <c r="E5" s="83"/>
      <c r="F5" s="43"/>
      <c r="G5" s="65">
        <f>IF(OR(ISNA(VLOOKUP(H3,'學生資料'!$A$2:$C$38,3,FALSE)),ISBLANK(VLOOKUP(H3,'學生資料'!$A$2:$C$38,3,FALSE)))," ",VLOOKUP(H3,'學生資料'!$A$2:$C$38,3,FALSE))</f>
        <v>3</v>
      </c>
      <c r="H5" s="66"/>
      <c r="I5" s="43"/>
      <c r="J5" s="65">
        <f>IF(OR(ISNA(VLOOKUP(K3,'學生資料'!$A$2:$C$38,3,FALSE)),ISBLANK(VLOOKUP(K3,'學生資料'!$A$2:$C$38,3,FALSE)))," ",VLOOKUP(K3,'學生資料'!$A$2:$C$38,3,FALSE))</f>
        <v>6</v>
      </c>
      <c r="K5" s="66"/>
      <c r="L5" s="33"/>
      <c r="M5" s="73">
        <f>IF(OR(ISNA(VLOOKUP(N3,'學生資料'!$A$2:$C$38,3,FALSE)),ISBLANK(VLOOKUP(N3,'學生資料'!$A$2:$C$38,3,FALSE)))," ",VLOOKUP(N3,'學生資料'!$A$2:$C$38,3,FALSE))</f>
        <v>12</v>
      </c>
      <c r="N5" s="73"/>
      <c r="O5" s="30"/>
      <c r="P5" s="76"/>
      <c r="Q5" s="76"/>
      <c r="R5" s="9"/>
    </row>
    <row r="6" spans="1:18" ht="22.5" customHeight="1">
      <c r="A6" s="45" t="s">
        <v>0</v>
      </c>
      <c r="B6" s="34">
        <f>IF(ISBLANK('學生資料'!H4),"",'學生資料'!H4)</f>
        <v>13</v>
      </c>
      <c r="C6" s="35"/>
      <c r="D6" s="36" t="s">
        <v>0</v>
      </c>
      <c r="E6" s="34">
        <f>IF(ISBLANK('學生資料'!I4),"",'學生資料'!I4)</f>
        <v>25</v>
      </c>
      <c r="F6" s="35"/>
      <c r="G6" s="36" t="s">
        <v>0</v>
      </c>
      <c r="H6" s="34">
        <f>IF(ISBLANK('學生資料'!J4),"",'學生資料'!J4)</f>
        <v>33</v>
      </c>
      <c r="I6" s="35"/>
      <c r="J6" s="36" t="s">
        <v>0</v>
      </c>
      <c r="K6" s="34">
        <f>IF(ISBLANK('學生資料'!K4),"",'學生資料'!K4)</f>
        <v>29</v>
      </c>
      <c r="L6" s="35"/>
      <c r="M6" s="36" t="s">
        <v>0</v>
      </c>
      <c r="N6" s="40">
        <f>IF(ISBLANK('學生資料'!L4),"",'學生資料'!L4)</f>
        <v>5</v>
      </c>
      <c r="O6" s="14"/>
      <c r="P6" s="12" t="s">
        <v>0</v>
      </c>
      <c r="Q6" s="13">
        <f>IF(ISBLANK('學生資料'!M4),"",'學生資料'!M4)</f>
        <v>17</v>
      </c>
      <c r="R6" s="14"/>
    </row>
    <row r="7" spans="1:18" ht="22.5" customHeight="1">
      <c r="A7" s="67" t="str">
        <f>IF(ISNA(VLOOKUP(B6,'學生資料'!$A$2:$C$38,2,FALSE))," ",VLOOKUP(B6,'學生資料'!$A$2:$C$38,2,FALSE))</f>
        <v>葉子伯</v>
      </c>
      <c r="B7" s="68"/>
      <c r="C7" s="37"/>
      <c r="D7" s="67" t="str">
        <f>IF(ISNA(VLOOKUP(E6,'學生資料'!$A$2:$C$38,2,FALSE))," ",VLOOKUP(E6,'學生資料'!$A$2:$C$38,2,FALSE))</f>
        <v>邱茹潔</v>
      </c>
      <c r="E7" s="68"/>
      <c r="F7" s="42"/>
      <c r="G7" s="67" t="str">
        <f>IF(ISNA(VLOOKUP(H6,'學生資料'!$A$2:$C$38,2,FALSE))," ",VLOOKUP(H6,'學生資料'!$A$2:$C$38,2,FALSE))</f>
        <v>賴韋芃</v>
      </c>
      <c r="H7" s="68"/>
      <c r="I7" s="42"/>
      <c r="J7" s="67" t="str">
        <f>IF(ISNA(VLOOKUP(K6,'學生資料'!$A$2:$C$38,2,FALSE))," ",VLOOKUP(K6,'學生資料'!$A$2:$C$38,2,FALSE))</f>
        <v>黃丹尼</v>
      </c>
      <c r="K7" s="68"/>
      <c r="L7" s="37"/>
      <c r="M7" s="67" t="str">
        <f>IF(ISNA(VLOOKUP(N6,'學生資料'!$A$2:$C$38,2,FALSE))," ",VLOOKUP(N6,'學生資料'!$A$2:$C$38,2,FALSE))</f>
        <v>林若凡</v>
      </c>
      <c r="N7" s="68"/>
      <c r="O7" s="42"/>
      <c r="P7" s="74" t="str">
        <f>IF(ISNA(VLOOKUP(Q6,'學生資料'!$A$2:$C$38,2,FALSE))," ",VLOOKUP(Q6,'學生資料'!$A$2:$C$38,2,FALSE))</f>
        <v>鄭景文</v>
      </c>
      <c r="Q7" s="75"/>
      <c r="R7" s="9"/>
    </row>
    <row r="8" spans="1:18" ht="22.5" customHeight="1">
      <c r="A8" s="65">
        <f>IF(OR(ISNA(VLOOKUP(B6,'學生資料'!$A$2:$C$38,3,FALSE)),ISBLANK(VLOOKUP(B6,'學生資料'!$A$2:$C$38,3,FALSE)))," ",VLOOKUP(B6,'學生資料'!$A$2:$C$38,3,FALSE))</f>
        <v>13</v>
      </c>
      <c r="B8" s="66"/>
      <c r="C8" s="33"/>
      <c r="D8" s="65">
        <f>IF(OR(ISNA(VLOOKUP(E6,'學生資料'!$A$2:$C$38,3,FALSE)),ISBLANK(VLOOKUP(E6,'學生資料'!$A$2:$C$38,3,FALSE)))," ",VLOOKUP(E6,'學生資料'!$A$2:$C$38,3,FALSE))</f>
        <v>25</v>
      </c>
      <c r="E8" s="66"/>
      <c r="F8" s="43"/>
      <c r="G8" s="65">
        <f>IF(OR(ISNA(VLOOKUP(H6,'學生資料'!$A$2:$C$38,3,FALSE)),ISBLANK(VLOOKUP(H6,'學生資料'!$A$2:$C$38,3,FALSE)))," ",VLOOKUP(H6,'學生資料'!$A$2:$C$38,3,FALSE))</f>
        <v>33</v>
      </c>
      <c r="H8" s="66"/>
      <c r="I8" s="43"/>
      <c r="J8" s="65">
        <f>IF(OR(ISNA(VLOOKUP(K6,'學生資料'!$A$2:$C$38,3,FALSE)),ISBLANK(VLOOKUP(K6,'學生資料'!$A$2:$C$38,3,FALSE)))," ",VLOOKUP(K6,'學生資料'!$A$2:$C$38,3,FALSE))</f>
        <v>29</v>
      </c>
      <c r="K8" s="66"/>
      <c r="L8" s="33"/>
      <c r="M8" s="65">
        <f>IF(OR(ISNA(VLOOKUP(N6,'學生資料'!$A$2:$C$38,3,FALSE)),ISBLANK(VLOOKUP(N6,'學生資料'!$A$2:$C$38,3,FALSE)))," ",VLOOKUP(N6,'學生資料'!$A$2:$C$38,3,FALSE))</f>
        <v>5</v>
      </c>
      <c r="N8" s="66"/>
      <c r="O8" s="43"/>
      <c r="P8" s="77">
        <f>IF(OR(ISNA(VLOOKUP(Q6,'學生資料'!$A$2:$C$38,3,FALSE)),ISBLANK(VLOOKUP(Q6,'學生資料'!$A$2:$C$38,3,FALSE)))," ",VLOOKUP(Q6,'學生資料'!$A$2:$C$38,3,FALSE))</f>
        <v>17</v>
      </c>
      <c r="Q8" s="78"/>
      <c r="R8" s="9"/>
    </row>
    <row r="9" spans="1:18" ht="22.5" customHeight="1">
      <c r="A9" s="12" t="s">
        <v>0</v>
      </c>
      <c r="B9" s="13">
        <f>IF(ISBLANK('學生資料'!H5),"",'學生資料'!H5)</f>
        <v>18</v>
      </c>
      <c r="C9" s="14"/>
      <c r="D9" s="12" t="s">
        <v>0</v>
      </c>
      <c r="E9" s="13">
        <f>IF(ISBLANK('學生資料'!I5),"",'學生資料'!I5)</f>
        <v>15</v>
      </c>
      <c r="F9" s="14"/>
      <c r="G9" s="12" t="s">
        <v>0</v>
      </c>
      <c r="H9" s="13">
        <f>IF(ISBLANK('學生資料'!J5),"",'學生資料'!J5)</f>
        <v>19</v>
      </c>
      <c r="I9" s="14"/>
      <c r="J9" s="12" t="s">
        <v>0</v>
      </c>
      <c r="K9" s="13">
        <f>IF(ISBLANK('學生資料'!K5),"",'學生資料'!K5)</f>
        <v>14</v>
      </c>
      <c r="L9" s="14"/>
      <c r="M9" s="12" t="s">
        <v>0</v>
      </c>
      <c r="N9" s="13">
        <f>IF(ISBLANK('學生資料'!L5),"",'學生資料'!L5)</f>
        <v>32</v>
      </c>
      <c r="O9" s="14"/>
      <c r="P9" s="12" t="s">
        <v>0</v>
      </c>
      <c r="Q9" s="13">
        <f>IF(ISBLANK('學生資料'!M5),"",'學生資料'!M5)</f>
        <v>10</v>
      </c>
      <c r="R9" s="14"/>
    </row>
    <row r="10" spans="1:18" ht="22.5" customHeight="1">
      <c r="A10" s="67" t="str">
        <f>IF(ISNA(VLOOKUP(B9,'學生資料'!$A$2:$C$38,2,FALSE))," ",VLOOKUP(B9,'學生資料'!$A$2:$C$38,2,FALSE))</f>
        <v>羅學凱</v>
      </c>
      <c r="B10" s="68"/>
      <c r="C10" s="37"/>
      <c r="D10" s="67" t="str">
        <f>IF(ISNA(VLOOKUP(E9,'學生資料'!$A$2:$C$38,2,FALSE))," ",VLOOKUP(E9,'學生資料'!$A$2:$C$38,2,FALSE))</f>
        <v>趙咸隆</v>
      </c>
      <c r="E10" s="68"/>
      <c r="F10" s="42"/>
      <c r="G10" s="67" t="str">
        <f>IF(ISNA(VLOOKUP(H9,'學生資料'!$A$2:$C$38,2,FALSE))," ",VLOOKUP(H9,'學生資料'!$A$2:$C$38,2,FALSE))</f>
        <v>黃綖棏</v>
      </c>
      <c r="H10" s="68"/>
      <c r="I10" s="42"/>
      <c r="J10" s="67" t="str">
        <f>IF(ISNA(VLOOKUP(K9,'學生資料'!$A$2:$C$38,2,FALSE))," ",VLOOKUP(K9,'學生資料'!$A$2:$C$38,2,FALSE))</f>
        <v>解騏鴻</v>
      </c>
      <c r="K10" s="68"/>
      <c r="L10" s="37"/>
      <c r="M10" s="67" t="str">
        <f>IF(ISNA(VLOOKUP(N9,'學生資料'!$A$2:$C$38,2,FALSE))," ",VLOOKUP(N9,'學生資料'!$A$2:$C$38,2,FALSE))</f>
        <v>蔡芷寧</v>
      </c>
      <c r="N10" s="68"/>
      <c r="O10" s="42"/>
      <c r="P10" s="67" t="str">
        <f>IF(ISNA(VLOOKUP(Q9,'學生資料'!$A$2:$C$38,2,FALSE))," ",VLOOKUP(Q9,'學生資料'!$A$2:$C$38,2,FALSE))</f>
        <v>曾鴻凱</v>
      </c>
      <c r="Q10" s="68"/>
      <c r="R10" s="9"/>
    </row>
    <row r="11" spans="1:18" ht="22.5" customHeight="1">
      <c r="A11" s="65">
        <f>IF(OR(ISNA(VLOOKUP(B9,'學生資料'!$A$2:$C$38,3,FALSE)),ISBLANK(VLOOKUP(B9,'學生資料'!$A$2:$C$38,3,FALSE)))," ",VLOOKUP(B9,'學生資料'!$A$2:$C$38,3,FALSE))</f>
        <v>18</v>
      </c>
      <c r="B11" s="66"/>
      <c r="C11" s="33"/>
      <c r="D11" s="65">
        <f>IF(OR(ISNA(VLOOKUP(E9,'學生資料'!$A$2:$C$38,3,FALSE)),ISBLANK(VLOOKUP(E9,'學生資料'!$A$2:$C$38,3,FALSE)))," ",VLOOKUP(E9,'學生資料'!$A$2:$C$38,3,FALSE))</f>
        <v>15</v>
      </c>
      <c r="E11" s="66"/>
      <c r="F11" s="43"/>
      <c r="G11" s="65">
        <f>IF(OR(ISNA(VLOOKUP(H9,'學生資料'!$A$2:$C$38,3,FALSE)),ISBLANK(VLOOKUP(H9,'學生資料'!$A$2:$C$38,3,FALSE)))," ",VLOOKUP(H9,'學生資料'!$A$2:$C$38,3,FALSE))</f>
        <v>19</v>
      </c>
      <c r="H11" s="66"/>
      <c r="I11" s="43"/>
      <c r="J11" s="65">
        <f>IF(OR(ISNA(VLOOKUP(K9,'學生資料'!$A$2:$C$38,3,FALSE)),ISBLANK(VLOOKUP(K9,'學生資料'!$A$2:$C$38,3,FALSE)))," ",VLOOKUP(K9,'學生資料'!$A$2:$C$38,3,FALSE))</f>
        <v>14</v>
      </c>
      <c r="K11" s="66"/>
      <c r="L11" s="33"/>
      <c r="M11" s="65">
        <f>IF(OR(ISNA(VLOOKUP(N9,'學生資料'!$A$2:$C$38,3,FALSE)),ISBLANK(VLOOKUP(N9,'學生資料'!$A$2:$C$38,3,FALSE)))," ",VLOOKUP(N9,'學生資料'!$A$2:$C$38,3,FALSE))</f>
        <v>32</v>
      </c>
      <c r="N11" s="66"/>
      <c r="O11" s="43"/>
      <c r="P11" s="65">
        <f>IF(OR(ISNA(VLOOKUP(Q9,'學生資料'!$A$2:$C$38,3,FALSE)),ISBLANK(VLOOKUP(Q9,'學生資料'!$A$2:$C$38,3,FALSE)))," ",VLOOKUP(Q9,'學生資料'!$A$2:$C$38,3,FALSE))</f>
        <v>10</v>
      </c>
      <c r="Q11" s="66"/>
      <c r="R11" s="9"/>
    </row>
    <row r="12" spans="1:18" ht="22.5" customHeight="1">
      <c r="A12" s="45" t="s">
        <v>0</v>
      </c>
      <c r="B12" s="34">
        <f>IF(ISBLANK('學生資料'!H6),"",'學生資料'!H6)</f>
        <v>36</v>
      </c>
      <c r="C12" s="35"/>
      <c r="D12" s="36" t="s">
        <v>0</v>
      </c>
      <c r="E12" s="34">
        <f>IF(ISBLANK('學生資料'!I6),"",'學生資料'!I6)</f>
        <v>27</v>
      </c>
      <c r="F12" s="35"/>
      <c r="G12" s="36" t="s">
        <v>0</v>
      </c>
      <c r="H12" s="34">
        <f>IF(ISBLANK('學生資料'!J6),"",'學生資料'!J6)</f>
        <v>23</v>
      </c>
      <c r="I12" s="35"/>
      <c r="J12" s="36" t="s">
        <v>0</v>
      </c>
      <c r="K12" s="34">
        <f>IF(ISBLANK('學生資料'!K6),"",'學生資料'!K6)</f>
        <v>4</v>
      </c>
      <c r="L12" s="35"/>
      <c r="M12" s="36" t="s">
        <v>0</v>
      </c>
      <c r="N12" s="34">
        <f>IF(ISBLANK('學生資料'!L6),"",'學生資料'!L6)</f>
        <v>30</v>
      </c>
      <c r="O12" s="35"/>
      <c r="P12" s="36" t="s">
        <v>0</v>
      </c>
      <c r="Q12" s="44">
        <f>IF(ISBLANK('學生資料'!M6),"",'學生資料'!M6)</f>
        <v>20</v>
      </c>
      <c r="R12" s="14"/>
    </row>
    <row r="13" spans="1:18" ht="22.5" customHeight="1">
      <c r="A13" s="67" t="str">
        <f>IF(ISNA(VLOOKUP(B12,'學生資料'!$A$2:$C$38,2,FALSE))," ",VLOOKUP(B12,'學生資料'!$A$2:$C$38,2,FALSE))</f>
        <v>魏辰如</v>
      </c>
      <c r="B13" s="68"/>
      <c r="C13" s="42"/>
      <c r="D13" s="67" t="str">
        <f>IF(ISNA(VLOOKUP(E12,'學生資料'!$A$2:$C$38,2,FALSE))," ",VLOOKUP(E12,'學生資料'!$A$2:$C$38,2,FALSE))</f>
        <v>張宜芳</v>
      </c>
      <c r="E13" s="68"/>
      <c r="F13" s="37"/>
      <c r="G13" s="67" t="str">
        <f>IF(ISNA(VLOOKUP(H12,'學生資料'!$A$2:$C$38,2,FALSE))," ",VLOOKUP(H12,'學生資料'!$A$2:$C$38,2,FALSE))</f>
        <v>李岱馨</v>
      </c>
      <c r="H13" s="68"/>
      <c r="I13" s="42"/>
      <c r="J13" s="67" t="str">
        <f>IF(ISNA(VLOOKUP(K12,'學生資料'!$A$2:$C$38,2,FALSE))," ",VLOOKUP(K12,'學生資料'!$A$2:$C$38,2,FALSE))</f>
        <v>李權致</v>
      </c>
      <c r="K13" s="68"/>
      <c r="L13" s="37"/>
      <c r="M13" s="67" t="str">
        <f>IF(ISNA(VLOOKUP(N12,'學生資料'!$A$2:$C$38,2,FALSE))," ",VLOOKUP(N12,'學生資料'!$A$2:$C$38,2,FALSE))</f>
        <v>黃冠琪</v>
      </c>
      <c r="N13" s="68"/>
      <c r="O13" s="42"/>
      <c r="P13" s="67" t="str">
        <f>IF(ISNA(VLOOKUP(Q12,'學生資料'!$A$2:$C$38,2,FALSE))," ",VLOOKUP(Q12,'學生資料'!$A$2:$C$38,2,FALSE))</f>
        <v>柯志昌</v>
      </c>
      <c r="Q13" s="68"/>
      <c r="R13" s="9"/>
    </row>
    <row r="14" spans="1:18" ht="22.5" customHeight="1">
      <c r="A14" s="65">
        <f>IF(OR(ISNA(VLOOKUP(B12,'學生資料'!$A$2:$C$38,3,FALSE)),ISBLANK(VLOOKUP(B12,'學生資料'!$A$2:$C$38,3,FALSE)))," ",VLOOKUP(B12,'學生資料'!$A$2:$C$38,3,FALSE))</f>
        <v>36</v>
      </c>
      <c r="B14" s="66"/>
      <c r="C14" s="43"/>
      <c r="D14" s="65">
        <f>IF(OR(ISNA(VLOOKUP(E12,'學生資料'!$A$2:$C$38,3,FALSE)),ISBLANK(VLOOKUP(E12,'學生資料'!$A$2:$C$38,3,FALSE)))," ",VLOOKUP(E12,'學生資料'!$A$2:$C$38,3,FALSE))</f>
        <v>27</v>
      </c>
      <c r="E14" s="66"/>
      <c r="F14" s="33"/>
      <c r="G14" s="65">
        <f>IF(OR(ISNA(VLOOKUP(H12,'學生資料'!$A$2:$C$38,3,FALSE)),ISBLANK(VLOOKUP(H12,'學生資料'!$A$2:$C$38,3,FALSE)))," ",VLOOKUP(H12,'學生資料'!$A$2:$C$38,3,FALSE))</f>
        <v>23</v>
      </c>
      <c r="H14" s="66"/>
      <c r="I14" s="43"/>
      <c r="J14" s="65">
        <f>IF(OR(ISNA(VLOOKUP(K12,'學生資料'!$A$2:$C$38,3,FALSE)),ISBLANK(VLOOKUP(K12,'學生資料'!$A$2:$C$38,3,FALSE)))," ",VLOOKUP(K12,'學生資料'!$A$2:$C$38,3,FALSE))</f>
        <v>4</v>
      </c>
      <c r="K14" s="66"/>
      <c r="L14" s="33"/>
      <c r="M14" s="65">
        <f>IF(OR(ISNA(VLOOKUP(N12,'學生資料'!$A$2:$C$38,3,FALSE)),ISBLANK(VLOOKUP(N12,'學生資料'!$A$2:$C$38,3,FALSE)))," ",VLOOKUP(N12,'學生資料'!$A$2:$C$38,3,FALSE))</f>
        <v>30</v>
      </c>
      <c r="N14" s="66"/>
      <c r="O14" s="43"/>
      <c r="P14" s="65">
        <f>IF(OR(ISNA(VLOOKUP(Q12,'學生資料'!$A$2:$C$38,3,FALSE)),ISBLANK(VLOOKUP(Q12,'學生資料'!$A$2:$C$38,3,FALSE)))," ",VLOOKUP(Q12,'學生資料'!$A$2:$C$38,3,FALSE))</f>
        <v>20</v>
      </c>
      <c r="Q14" s="66"/>
      <c r="R14" s="9"/>
    </row>
    <row r="15" spans="1:18" ht="22.5" customHeight="1">
      <c r="A15" s="12" t="s">
        <v>0</v>
      </c>
      <c r="B15" s="13">
        <f>IF(ISBLANK('學生資料'!H7),"",'學生資料'!H7)</f>
        <v>35</v>
      </c>
      <c r="C15" s="14"/>
      <c r="D15" s="12" t="s">
        <v>0</v>
      </c>
      <c r="E15" s="13">
        <f>IF(ISBLANK('學生資料'!I7),"",'學生資料'!I7)</f>
        <v>31</v>
      </c>
      <c r="F15" s="14"/>
      <c r="G15" s="12" t="s">
        <v>0</v>
      </c>
      <c r="H15" s="13">
        <f>IF(ISBLANK('學生資料'!J7),"",'學生資料'!J7)</f>
        <v>9</v>
      </c>
      <c r="I15" s="14"/>
      <c r="J15" s="12" t="s">
        <v>0</v>
      </c>
      <c r="K15" s="13">
        <f>IF(ISBLANK('學生資料'!K7),"",'學生資料'!K7)</f>
        <v>34</v>
      </c>
      <c r="L15" s="14"/>
      <c r="M15" s="12" t="s">
        <v>0</v>
      </c>
      <c r="N15" s="13">
        <f>IF(ISBLANK('學生資料'!L7),"",'學生資料'!L7)</f>
        <v>7</v>
      </c>
      <c r="O15" s="14"/>
      <c r="P15" s="12" t="s">
        <v>0</v>
      </c>
      <c r="Q15" s="13">
        <f>IF(ISBLANK('學生資料'!M7),"",'學生資料'!M7)</f>
        <v>1</v>
      </c>
      <c r="R15" s="14"/>
    </row>
    <row r="16" spans="1:18" ht="22.5" customHeight="1">
      <c r="A16" s="67" t="str">
        <f>IF(ISNA(VLOOKUP(B15,'學生資料'!$A$2:$C$38,2,FALSE))," ",VLOOKUP(B15,'學生資料'!$A$2:$C$38,2,FALSE))</f>
        <v>鄭茹庭</v>
      </c>
      <c r="B16" s="68"/>
      <c r="C16" s="42"/>
      <c r="D16" s="67" t="str">
        <f>IF(ISNA(VLOOKUP(E15,'學生資料'!$A$2:$C$38,2,FALSE))," ",VLOOKUP(E15,'學生資料'!$A$2:$C$38,2,FALSE))</f>
        <v>劉薇臻</v>
      </c>
      <c r="E16" s="68"/>
      <c r="F16" s="42"/>
      <c r="G16" s="67" t="str">
        <f>IF(ISNA(VLOOKUP(H15,'學生資料'!$A$2:$C$38,2,FALSE))," ",VLOOKUP(H15,'學生資料'!$A$2:$C$38,2,FALSE))</f>
        <v>陳宥安</v>
      </c>
      <c r="H16" s="68"/>
      <c r="I16" s="37"/>
      <c r="J16" s="67" t="str">
        <f>IF(ISNA(VLOOKUP(K15,'學生資料'!$A$2:$C$38,2,FALSE))," ",VLOOKUP(K15,'學生資料'!$A$2:$C$38,2,FALSE))</f>
        <v>鍾佳玟</v>
      </c>
      <c r="K16" s="68"/>
      <c r="L16" s="42"/>
      <c r="M16" s="67" t="str">
        <f>IF(ISNA(VLOOKUP(N15,'學生資料'!$A$2:$C$38,2,FALSE))," ",VLOOKUP(N15,'學生資料'!$A$2:$C$38,2,FALSE))</f>
        <v>徐凱業</v>
      </c>
      <c r="N16" s="68"/>
      <c r="O16" s="37"/>
      <c r="P16" s="67" t="str">
        <f>IF(ISNA(VLOOKUP(Q15,'學生資料'!$A$2:$C$38,2,FALSE))," ",VLOOKUP(Q15,'學生資料'!$A$2:$C$38,2,FALSE))</f>
        <v>王盈憲</v>
      </c>
      <c r="Q16" s="68"/>
      <c r="R16" s="9"/>
    </row>
    <row r="17" spans="1:18" ht="22.5" customHeight="1">
      <c r="A17" s="65">
        <f>IF(OR(ISNA(VLOOKUP(B15,'學生資料'!$A$2:$C$38,3,FALSE)),ISBLANK(VLOOKUP(B15,'學生資料'!$A$2:$C$38,3,FALSE)))," ",VLOOKUP(B15,'學生資料'!$A$2:$C$38,3,FALSE))</f>
        <v>35</v>
      </c>
      <c r="B17" s="66"/>
      <c r="C17" s="43"/>
      <c r="D17" s="65">
        <f>IF(OR(ISNA(VLOOKUP(E15,'學生資料'!$A$2:$C$38,3,FALSE)),ISBLANK(VLOOKUP(E15,'學生資料'!$A$2:$C$38,3,FALSE)))," ",VLOOKUP(E15,'學生資料'!$A$2:$C$38,3,FALSE))</f>
        <v>31</v>
      </c>
      <c r="E17" s="66"/>
      <c r="F17" s="43"/>
      <c r="G17" s="65">
        <f>IF(OR(ISNA(VLOOKUP(H15,'學生資料'!$A$2:$C$38,3,FALSE)),ISBLANK(VLOOKUP(H15,'學生資料'!$A$2:$C$38,3,FALSE)))," ",VLOOKUP(H15,'學生資料'!$A$2:$C$38,3,FALSE))</f>
        <v>9</v>
      </c>
      <c r="H17" s="66"/>
      <c r="I17" s="33"/>
      <c r="J17" s="65">
        <f>IF(OR(ISNA(VLOOKUP(K15,'學生資料'!$A$2:$C$38,3,FALSE)),ISBLANK(VLOOKUP(K15,'學生資料'!$A$2:$C$38,3,FALSE)))," ",VLOOKUP(K15,'學生資料'!$A$2:$C$38,3,FALSE))</f>
        <v>34</v>
      </c>
      <c r="K17" s="66"/>
      <c r="L17" s="43"/>
      <c r="M17" s="65">
        <f>IF(OR(ISNA(VLOOKUP(N15,'學生資料'!$A$2:$C$38,3,FALSE)),ISBLANK(VLOOKUP(N15,'學生資料'!$A$2:$C$38,3,FALSE)))," ",VLOOKUP(N15,'學生資料'!$A$2:$C$38,3,FALSE))</f>
        <v>7</v>
      </c>
      <c r="N17" s="66"/>
      <c r="O17" s="33"/>
      <c r="P17" s="65">
        <f>IF(OR(ISNA(VLOOKUP(Q15,'學生資料'!$A$2:$C$38,3,FALSE)),ISBLANK(VLOOKUP(Q15,'學生資料'!$A$2:$C$38,3,FALSE)))," ",VLOOKUP(Q15,'學生資料'!$A$2:$C$38,3,FALSE))</f>
        <v>1</v>
      </c>
      <c r="Q17" s="66"/>
      <c r="R17" s="9"/>
    </row>
    <row r="18" spans="1:18" ht="22.5" customHeight="1">
      <c r="A18" s="45" t="s">
        <v>0</v>
      </c>
      <c r="B18" s="34">
        <f>IF(ISBLANK('學生資料'!H8),"",'學生資料'!H8)</f>
        <v>26</v>
      </c>
      <c r="C18" s="35"/>
      <c r="D18" s="36" t="s">
        <v>0</v>
      </c>
      <c r="E18" s="34">
        <f>IF(ISBLANK('學生資料'!I8),"",'學生資料'!I8)</f>
        <v>21</v>
      </c>
      <c r="F18" s="35"/>
      <c r="G18" s="36" t="s">
        <v>0</v>
      </c>
      <c r="H18" s="34">
        <f>IF(ISBLANK('學生資料'!J8),"",'學生資料'!J8)</f>
        <v>16</v>
      </c>
      <c r="I18" s="35"/>
      <c r="J18" s="36" t="s">
        <v>0</v>
      </c>
      <c r="K18" s="34">
        <f>IF(ISBLANK('學生資料'!K8),"",'學生資料'!K8)</f>
        <v>8</v>
      </c>
      <c r="L18" s="35"/>
      <c r="M18" s="36" t="s">
        <v>0</v>
      </c>
      <c r="N18" s="34">
        <f>IF(ISBLANK('學生資料'!L8),"",'學生資料'!L8)</f>
        <v>11</v>
      </c>
      <c r="O18" s="35"/>
      <c r="P18" s="36" t="s">
        <v>0</v>
      </c>
      <c r="Q18" s="44">
        <f>IF(ISBLANK('學生資料'!M8),"",'學生資料'!M8)</f>
        <v>2</v>
      </c>
      <c r="R18" s="14"/>
    </row>
    <row r="19" spans="1:18" ht="22.5" customHeight="1">
      <c r="A19" s="67" t="str">
        <f>IF(ISNA(VLOOKUP(B18,'學生資料'!$A$2:$C$38,2,FALSE))," ",VLOOKUP(B18,'學生資料'!$A$2:$C$38,2,FALSE))</f>
        <v>翁家儀</v>
      </c>
      <c r="B19" s="68"/>
      <c r="C19" s="42"/>
      <c r="D19" s="67" t="str">
        <f>IF(ISNA(VLOOKUP(E18,'學生資料'!$A$2:$C$38,2,FALSE))," ",VLOOKUP(E18,'學生資料'!$A$2:$C$38,2,FALSE))</f>
        <v>吳心圓</v>
      </c>
      <c r="E19" s="68"/>
      <c r="F19" s="42"/>
      <c r="G19" s="67" t="str">
        <f>IF(ISNA(VLOOKUP(H18,'學生資料'!$A$2:$C$38,2,FALSE))," ",VLOOKUP(H18,'學生資料'!$A$2:$C$38,2,FALSE))</f>
        <v>趙凱晨</v>
      </c>
      <c r="H19" s="68"/>
      <c r="I19" s="16"/>
      <c r="J19" s="67" t="str">
        <f>IF(ISNA(VLOOKUP(K18,'學生資料'!$A$2:$C$38,2,FALSE))," ",VLOOKUP(K18,'學生資料'!$A$2:$C$38,2,FALSE))</f>
        <v>張家軒</v>
      </c>
      <c r="K19" s="68"/>
      <c r="L19" s="42"/>
      <c r="M19" s="67" t="str">
        <f>IF(ISNA(VLOOKUP(N18,'學生資料'!$A$2:$C$38,2,FALSE))," ",VLOOKUP(N18,'學生資料'!$A$2:$C$38,2,FALSE))</f>
        <v>黃柏叡</v>
      </c>
      <c r="N19" s="68"/>
      <c r="O19" s="42"/>
      <c r="P19" s="67" t="str">
        <f>IF(ISNA(VLOOKUP(Q18,'學生資料'!$A$2:$C$38,2,FALSE))," ",VLOOKUP(Q18,'學生資料'!$A$2:$C$38,2,FALSE))</f>
        <v>白諺誠</v>
      </c>
      <c r="Q19" s="68"/>
      <c r="R19" s="9"/>
    </row>
    <row r="20" spans="1:18" ht="22.5" customHeight="1">
      <c r="A20" s="65">
        <f>IF(OR(ISNA(VLOOKUP(B18,'學生資料'!$A$2:$C$38,3,FALSE)),ISBLANK(VLOOKUP(B18,'學生資料'!$A$2:$C$38,3,FALSE)))," ",VLOOKUP(B18,'學生資料'!$A$2:$C$38,3,FALSE))</f>
        <v>26</v>
      </c>
      <c r="B20" s="66"/>
      <c r="C20" s="43"/>
      <c r="D20" s="65">
        <f>IF(OR(ISNA(VLOOKUP(E18,'學生資料'!$A$2:$C$38,3,FALSE)),ISBLANK(VLOOKUP(E18,'學生資料'!$A$2:$C$38,3,FALSE)))," ",VLOOKUP(E18,'學生資料'!$A$2:$C$38,3,FALSE))</f>
        <v>21</v>
      </c>
      <c r="E20" s="66"/>
      <c r="F20" s="43"/>
      <c r="G20" s="65">
        <f>IF(OR(ISNA(VLOOKUP(H18,'學生資料'!$A$2:$C$38,3,FALSE)),ISBLANK(VLOOKUP(H18,'學生資料'!$A$2:$C$38,3,FALSE)))," ",VLOOKUP(H18,'學生資料'!$A$2:$C$38,3,FALSE))</f>
        <v>16</v>
      </c>
      <c r="H20" s="66"/>
      <c r="I20" s="15"/>
      <c r="J20" s="65">
        <f>IF(OR(ISNA(VLOOKUP(K18,'學生資料'!$A$2:$C$38,3,FALSE)),ISBLANK(VLOOKUP(K18,'學生資料'!$A$2:$C$38,3,FALSE)))," ",VLOOKUP(K18,'學生資料'!$A$2:$C$38,3,FALSE))</f>
        <v>8</v>
      </c>
      <c r="K20" s="66"/>
      <c r="L20" s="43"/>
      <c r="M20" s="65">
        <f>IF(OR(ISNA(VLOOKUP(N18,'學生資料'!$A$2:$C$38,3,FALSE)),ISBLANK(VLOOKUP(N18,'學生資料'!$A$2:$C$38,3,FALSE)))," ",VLOOKUP(N18,'學生資料'!$A$2:$C$38,3,FALSE))</f>
        <v>11</v>
      </c>
      <c r="N20" s="66"/>
      <c r="O20" s="43"/>
      <c r="P20" s="65">
        <f>IF(OR(ISNA(VLOOKUP(Q18,'學生資料'!$A$2:$C$38,3,FALSE)),ISBLANK(VLOOKUP(Q18,'學生資料'!$A$2:$C$38,3,FALSE)))," ",VLOOKUP(Q18,'學生資料'!$A$2:$C$38,3,FALSE))</f>
        <v>2</v>
      </c>
      <c r="Q20" s="66"/>
      <c r="R20" s="9"/>
    </row>
    <row r="21" spans="1:17" s="21" customFormat="1" ht="22.5" customHeight="1">
      <c r="A21" s="69">
        <v>1</v>
      </c>
      <c r="B21" s="69"/>
      <c r="C21" s="32"/>
      <c r="D21" s="69">
        <v>2</v>
      </c>
      <c r="E21" s="69"/>
      <c r="F21" s="32"/>
      <c r="G21" s="69">
        <v>3</v>
      </c>
      <c r="H21" s="69"/>
      <c r="I21" s="32"/>
      <c r="J21" s="69">
        <v>4</v>
      </c>
      <c r="K21" s="69"/>
      <c r="L21" s="32"/>
      <c r="M21" s="69">
        <v>5</v>
      </c>
      <c r="N21" s="69"/>
      <c r="O21" s="32"/>
      <c r="P21" s="69">
        <v>6</v>
      </c>
      <c r="Q21" s="69"/>
    </row>
    <row r="22" spans="1:17" s="21" customFormat="1" ht="22.5" customHeight="1">
      <c r="A22" s="26"/>
      <c r="B22" s="26"/>
      <c r="D22" s="26"/>
      <c r="E22" s="26"/>
      <c r="G22" s="26"/>
      <c r="H22" s="27"/>
      <c r="I22" s="27"/>
      <c r="J22" s="27"/>
      <c r="K22" s="26"/>
      <c r="M22" s="26"/>
      <c r="N22" s="26"/>
      <c r="P22" s="26"/>
      <c r="Q22" s="26"/>
    </row>
    <row r="23" spans="7:14" ht="22.5" customHeight="1">
      <c r="G23" s="22"/>
      <c r="H23" s="84" t="s">
        <v>74</v>
      </c>
      <c r="I23" s="85"/>
      <c r="J23" s="86"/>
      <c r="K23" s="22"/>
      <c r="L23" s="20"/>
      <c r="M23" s="20"/>
      <c r="N23" s="5"/>
    </row>
    <row r="24" spans="5:14" ht="22.5" customHeight="1">
      <c r="E24" s="84" t="s">
        <v>79</v>
      </c>
      <c r="F24" s="85"/>
      <c r="G24" s="86"/>
      <c r="H24" s="87"/>
      <c r="I24" s="88"/>
      <c r="J24" s="89"/>
      <c r="K24" s="84" t="s">
        <v>80</v>
      </c>
      <c r="L24" s="85"/>
      <c r="M24" s="86"/>
      <c r="N24" s="5"/>
    </row>
    <row r="25" spans="5:14" ht="22.5" customHeight="1">
      <c r="E25" s="90"/>
      <c r="F25" s="91"/>
      <c r="G25" s="92"/>
      <c r="H25" s="90"/>
      <c r="I25" s="91"/>
      <c r="J25" s="92"/>
      <c r="K25" s="90"/>
      <c r="L25" s="91"/>
      <c r="M25" s="92"/>
      <c r="N25" s="5"/>
    </row>
    <row r="26" ht="17.25" thickBot="1"/>
    <row r="27" spans="1:18" s="25" customFormat="1" ht="27.75" customHeight="1">
      <c r="A27" s="60" t="s">
        <v>75</v>
      </c>
      <c r="B27" s="50"/>
      <c r="C27" s="50"/>
      <c r="D27" s="50" t="s">
        <v>76</v>
      </c>
      <c r="E27" s="50"/>
      <c r="F27" s="50"/>
      <c r="G27" s="50" t="s">
        <v>14</v>
      </c>
      <c r="H27" s="50"/>
      <c r="I27" s="50"/>
      <c r="J27" s="50" t="s">
        <v>16</v>
      </c>
      <c r="K27" s="50"/>
      <c r="L27" s="50"/>
      <c r="M27" s="50" t="s">
        <v>17</v>
      </c>
      <c r="N27" s="50"/>
      <c r="O27" s="50"/>
      <c r="P27" s="50" t="s">
        <v>19</v>
      </c>
      <c r="Q27" s="50"/>
      <c r="R27" s="51"/>
    </row>
    <row r="28" spans="1:18" s="25" customFormat="1" ht="27.75" customHeight="1">
      <c r="A28" s="56" t="str">
        <f>'學生資料'!F3</f>
        <v>吳宗豪</v>
      </c>
      <c r="B28" s="53" t="e">
        <f>學生資料!#REF!</f>
        <v>#REF!</v>
      </c>
      <c r="C28" s="53" t="e">
        <f>學生資料!#REF!</f>
        <v>#REF!</v>
      </c>
      <c r="D28" s="53" t="str">
        <f>'學生資料'!F4</f>
        <v>孫紀遠</v>
      </c>
      <c r="E28" s="53" t="e">
        <f>學生資料!#REF!</f>
        <v>#REF!</v>
      </c>
      <c r="F28" s="53" t="e">
        <f>學生資料!#REF!</f>
        <v>#REF!</v>
      </c>
      <c r="G28" s="53" t="str">
        <f>'學生資料'!F5</f>
        <v>曾鴻凱</v>
      </c>
      <c r="H28" s="53" t="e">
        <f>學生資料!#REF!</f>
        <v>#REF!</v>
      </c>
      <c r="I28" s="53" t="e">
        <f>學生資料!#REF!</f>
        <v>#REF!</v>
      </c>
      <c r="J28" s="53" t="str">
        <f>'學生資料'!F6</f>
        <v>梁雁婷</v>
      </c>
      <c r="K28" s="53" t="e">
        <f>學生資料!#REF!</f>
        <v>#REF!</v>
      </c>
      <c r="L28" s="53" t="e">
        <f>學生資料!#REF!</f>
        <v>#REF!</v>
      </c>
      <c r="M28" s="53" t="str">
        <f>'學生資料'!F7</f>
        <v>黃偉傑</v>
      </c>
      <c r="N28" s="53" t="e">
        <f>學生資料!#REF!</f>
        <v>#REF!</v>
      </c>
      <c r="O28" s="53" t="e">
        <f>學生資料!#REF!</f>
        <v>#REF!</v>
      </c>
      <c r="P28" s="53" t="str">
        <f>'學生資料'!F8</f>
        <v>柯志昌</v>
      </c>
      <c r="Q28" s="53" t="e">
        <f>學生資料!#REF!</f>
        <v>#REF!</v>
      </c>
      <c r="R28" s="59" t="e">
        <f>學生資料!#REF!</f>
        <v>#REF!</v>
      </c>
    </row>
    <row r="29" spans="1:18" s="25" customFormat="1" ht="27.75" customHeight="1">
      <c r="A29" s="57" t="s">
        <v>21</v>
      </c>
      <c r="B29" s="52"/>
      <c r="C29" s="52"/>
      <c r="D29" s="52"/>
      <c r="E29" s="52"/>
      <c r="F29" s="52"/>
      <c r="G29" s="52"/>
      <c r="H29" s="52"/>
      <c r="I29" s="52"/>
      <c r="J29" s="52" t="s">
        <v>29</v>
      </c>
      <c r="K29" s="52"/>
      <c r="L29" s="52"/>
      <c r="M29" s="52" t="s">
        <v>32</v>
      </c>
      <c r="N29" s="52"/>
      <c r="O29" s="52"/>
      <c r="P29" s="52" t="s">
        <v>35</v>
      </c>
      <c r="Q29" s="52"/>
      <c r="R29" s="58"/>
    </row>
    <row r="30" spans="1:18" s="25" customFormat="1" ht="27.75" customHeight="1">
      <c r="A30" s="56" t="str">
        <f>'學生資料'!F9</f>
        <v>賴韋芃</v>
      </c>
      <c r="B30" s="53" t="e">
        <f>學生資料!#REF!</f>
        <v>#REF!</v>
      </c>
      <c r="C30" s="53" t="e">
        <f>學生資料!#REF!</f>
        <v>#REF!</v>
      </c>
      <c r="D30" s="53" t="str">
        <f>'學生資料'!F34</f>
        <v>翁家儀</v>
      </c>
      <c r="E30" s="53" t="e">
        <f>學生資料!#REF!</f>
        <v>#REF!</v>
      </c>
      <c r="F30" s="53" t="e">
        <f>學生資料!#REF!</f>
        <v>#REF!</v>
      </c>
      <c r="G30" s="53" t="str">
        <f>'學生資料'!F33</f>
        <v>陳宥安</v>
      </c>
      <c r="H30" s="53" t="e">
        <f>學生資料!#REF!</f>
        <v>#REF!</v>
      </c>
      <c r="I30" s="53" t="e">
        <f>學生資料!#REF!</f>
        <v>#REF!</v>
      </c>
      <c r="J30" s="53" t="str">
        <f>'學生資料'!F12</f>
        <v>吳心圓</v>
      </c>
      <c r="K30" s="53" t="e">
        <f>學生資料!#REF!</f>
        <v>#REF!</v>
      </c>
      <c r="L30" s="53" t="e">
        <f>學生資料!#REF!</f>
        <v>#REF!</v>
      </c>
      <c r="M30" s="53" t="str">
        <f>'學生資料'!F13</f>
        <v>徐凱業</v>
      </c>
      <c r="N30" s="53" t="e">
        <f>學生資料!#REF!</f>
        <v>#REF!</v>
      </c>
      <c r="O30" s="53" t="e">
        <f>學生資料!#REF!</f>
        <v>#REF!</v>
      </c>
      <c r="P30" s="53" t="str">
        <f>'學生資料'!F14</f>
        <v>解騏鴻</v>
      </c>
      <c r="Q30" s="53" t="e">
        <f>學生資料!#REF!</f>
        <v>#REF!</v>
      </c>
      <c r="R30" s="59" t="e">
        <f>學生資料!#REF!</f>
        <v>#REF!</v>
      </c>
    </row>
    <row r="31" spans="1:18" s="25" customFormat="1" ht="27.75" customHeight="1">
      <c r="A31" s="57" t="s">
        <v>93</v>
      </c>
      <c r="B31" s="52"/>
      <c r="C31" s="52"/>
      <c r="D31" s="52" t="s">
        <v>40</v>
      </c>
      <c r="E31" s="52"/>
      <c r="F31" s="52"/>
      <c r="G31" s="52" t="s">
        <v>24</v>
      </c>
      <c r="H31" s="52"/>
      <c r="I31" s="52"/>
      <c r="J31" s="52" t="s">
        <v>26</v>
      </c>
      <c r="K31" s="52"/>
      <c r="L31" s="52"/>
      <c r="M31" s="52" t="s">
        <v>67</v>
      </c>
      <c r="N31" s="52"/>
      <c r="O31" s="54"/>
      <c r="P31" s="52" t="s">
        <v>92</v>
      </c>
      <c r="Q31" s="52"/>
      <c r="R31" s="58"/>
    </row>
    <row r="32" spans="1:18" s="25" customFormat="1" ht="27.75" customHeight="1">
      <c r="A32" s="56" t="str">
        <f>'學生資料'!F15</f>
        <v>邱茹潔</v>
      </c>
      <c r="B32" s="53" t="e">
        <f>學生資料!#REF!</f>
        <v>#REF!</v>
      </c>
      <c r="C32" s="53" t="e">
        <f>學生資料!#REF!</f>
        <v>#REF!</v>
      </c>
      <c r="D32" s="53" t="str">
        <f>'學生資料'!F16</f>
        <v>李岱馨</v>
      </c>
      <c r="E32" s="53" t="e">
        <f>學生資料!#REF!</f>
        <v>#REF!</v>
      </c>
      <c r="F32" s="53" t="e">
        <f>學生資料!#REF!</f>
        <v>#REF!</v>
      </c>
      <c r="G32" s="53" t="str">
        <f>'學生資料'!F10</f>
        <v>鄭茹庭</v>
      </c>
      <c r="H32" s="53" t="e">
        <f>學生資料!#REF!</f>
        <v>#REF!</v>
      </c>
      <c r="I32" s="53" t="e">
        <f>學生資料!#REF!</f>
        <v>#REF!</v>
      </c>
      <c r="J32" s="53" t="str">
        <f>'學生資料'!F11</f>
        <v>鄭景文</v>
      </c>
      <c r="K32" s="53" t="e">
        <f>學生資料!#REF!</f>
        <v>#REF!</v>
      </c>
      <c r="L32" s="53" t="e">
        <f>學生資料!#REF!</f>
        <v>#REF!</v>
      </c>
      <c r="M32" s="53" t="str">
        <f>'學生資料'!F32</f>
        <v>吳心圓</v>
      </c>
      <c r="N32" s="53" t="e">
        <f>學生資料!#REF!</f>
        <v>#REF!</v>
      </c>
      <c r="O32" s="55" t="e">
        <f>學生資料!#REF!</f>
        <v>#REF!</v>
      </c>
      <c r="P32" s="53" t="str">
        <f>'學生資料'!F17</f>
        <v>賴韋芃</v>
      </c>
      <c r="Q32" s="53" t="e">
        <f>學生資料!#REF!</f>
        <v>#REF!</v>
      </c>
      <c r="R32" s="59" t="e">
        <f>學生資料!#REF!</f>
        <v>#REF!</v>
      </c>
    </row>
    <row r="33" spans="1:18" s="25" customFormat="1" ht="27.75" customHeight="1">
      <c r="A33" s="57" t="s">
        <v>90</v>
      </c>
      <c r="B33" s="52"/>
      <c r="C33" s="52"/>
      <c r="D33" s="52" t="s">
        <v>47</v>
      </c>
      <c r="E33" s="52"/>
      <c r="F33" s="52"/>
      <c r="G33" s="52" t="s">
        <v>78</v>
      </c>
      <c r="H33" s="52"/>
      <c r="I33" s="52"/>
      <c r="J33" s="52" t="s">
        <v>85</v>
      </c>
      <c r="K33" s="52"/>
      <c r="L33" s="52"/>
      <c r="M33" s="52" t="s">
        <v>95</v>
      </c>
      <c r="N33" s="52"/>
      <c r="O33" s="52"/>
      <c r="P33" s="52" t="s">
        <v>86</v>
      </c>
      <c r="Q33" s="52"/>
      <c r="R33" s="58"/>
    </row>
    <row r="34" spans="1:18" s="25" customFormat="1" ht="27.75" customHeight="1">
      <c r="A34" s="56" t="str">
        <f>'學生資料'!F18</f>
        <v>吳心圓</v>
      </c>
      <c r="B34" s="53" t="e">
        <f>學生資料!#REF!</f>
        <v>#REF!</v>
      </c>
      <c r="C34" s="53" t="e">
        <f>學生資料!#REF!</f>
        <v>#REF!</v>
      </c>
      <c r="D34" s="53" t="str">
        <f>'學生資料'!F19</f>
        <v>孫紀遠</v>
      </c>
      <c r="E34" s="53" t="e">
        <f>學生資料!#REF!</f>
        <v>#REF!</v>
      </c>
      <c r="F34" s="53" t="e">
        <f>學生資料!#REF!</f>
        <v>#REF!</v>
      </c>
      <c r="G34" s="53" t="str">
        <f>'學生資料'!F30</f>
        <v>李權致</v>
      </c>
      <c r="H34" s="53" t="e">
        <f>學生資料!#REF!</f>
        <v>#REF!</v>
      </c>
      <c r="I34" s="53" t="e">
        <f>學生資料!#REF!</f>
        <v>#REF!</v>
      </c>
      <c r="J34" s="53" t="str">
        <f>'學生資料'!F21</f>
        <v>鄭茹庭</v>
      </c>
      <c r="K34" s="53" t="e">
        <f>學生資料!#REF!</f>
        <v>#REF!</v>
      </c>
      <c r="L34" s="53" t="e">
        <f>學生資料!#REF!</f>
        <v>#REF!</v>
      </c>
      <c r="M34" s="53" t="str">
        <f>'學生資料'!F20</f>
        <v>蔡芷寧</v>
      </c>
      <c r="N34" s="53" t="e">
        <f>學生資料!#REF!</f>
        <v>#REF!</v>
      </c>
      <c r="O34" s="53" t="e">
        <f>學生資料!#REF!</f>
        <v>#REF!</v>
      </c>
      <c r="P34" s="53" t="str">
        <f>'學生資料'!F22</f>
        <v>魏辰如</v>
      </c>
      <c r="Q34" s="53" t="e">
        <f>學生資料!#REF!</f>
        <v>#REF!</v>
      </c>
      <c r="R34" s="59" t="e">
        <f>學生資料!#REF!</f>
        <v>#REF!</v>
      </c>
    </row>
    <row r="35" spans="1:18" s="25" customFormat="1" ht="27.75" customHeight="1">
      <c r="A35" s="57" t="s">
        <v>87</v>
      </c>
      <c r="B35" s="52"/>
      <c r="C35" s="52"/>
      <c r="D35" s="52" t="s">
        <v>88</v>
      </c>
      <c r="E35" s="52"/>
      <c r="F35" s="52"/>
      <c r="G35" s="52" t="s">
        <v>55</v>
      </c>
      <c r="H35" s="52"/>
      <c r="I35" s="52"/>
      <c r="J35" s="52" t="s">
        <v>89</v>
      </c>
      <c r="K35" s="52"/>
      <c r="L35" s="52"/>
      <c r="M35" s="52" t="s">
        <v>91</v>
      </c>
      <c r="N35" s="52"/>
      <c r="O35" s="52"/>
      <c r="P35" s="52" t="s">
        <v>96</v>
      </c>
      <c r="Q35" s="52"/>
      <c r="R35" s="58"/>
    </row>
    <row r="36" spans="1:18" s="25" customFormat="1" ht="27.75" customHeight="1">
      <c r="A36" s="56" t="str">
        <f>'學生資料'!F23</f>
        <v>林子珊</v>
      </c>
      <c r="B36" s="53" t="e">
        <f>學生資料!#REF!</f>
        <v>#REF!</v>
      </c>
      <c r="C36" s="53" t="e">
        <f>學生資料!#REF!</f>
        <v>#REF!</v>
      </c>
      <c r="D36" s="53" t="str">
        <f>'學生資料'!F24</f>
        <v>鍾佳玟</v>
      </c>
      <c r="E36" s="53" t="e">
        <f>學生資料!#REF!</f>
        <v>#REF!</v>
      </c>
      <c r="F36" s="53" t="e">
        <f>學生資料!#REF!</f>
        <v>#REF!</v>
      </c>
      <c r="G36" s="53" t="str">
        <f>'學生資料'!F25</f>
        <v>劉薇臻</v>
      </c>
      <c r="H36" s="53" t="e">
        <f>學生資料!#REF!</f>
        <v>#REF!</v>
      </c>
      <c r="I36" s="53" t="e">
        <f>學生資料!#REF!</f>
        <v>#REF!</v>
      </c>
      <c r="J36" s="53" t="str">
        <f>'學生資料'!F26</f>
        <v>李岱馨</v>
      </c>
      <c r="K36" s="53" t="e">
        <f>學生資料!#REF!</f>
        <v>#REF!</v>
      </c>
      <c r="L36" s="53" t="e">
        <f>學生資料!#REF!</f>
        <v>#REF!</v>
      </c>
      <c r="M36" s="53" t="str">
        <f>'學生資料'!F28</f>
        <v>王盈憲</v>
      </c>
      <c r="N36" s="53" t="e">
        <f>學生資料!#REF!</f>
        <v>#REF!</v>
      </c>
      <c r="O36" s="53" t="e">
        <f>學生資料!#REF!</f>
        <v>#REF!</v>
      </c>
      <c r="P36" s="53" t="str">
        <f>'學生資料'!F35</f>
        <v>劉薇臻</v>
      </c>
      <c r="Q36" s="53" t="e">
        <f>學生資料!#REF!</f>
        <v>#REF!</v>
      </c>
      <c r="R36" s="59" t="e">
        <f>學生資料!#REF!</f>
        <v>#REF!</v>
      </c>
    </row>
    <row r="37" spans="1:18" s="25" customFormat="1" ht="27.75" customHeight="1" thickBot="1">
      <c r="A37" s="61" t="s">
        <v>94</v>
      </c>
      <c r="B37" s="62"/>
      <c r="C37" s="62"/>
      <c r="D37" s="62"/>
      <c r="E37" s="62"/>
      <c r="F37" s="62"/>
      <c r="G37" s="62"/>
      <c r="H37" s="62"/>
      <c r="I37" s="62"/>
      <c r="J37" s="63" t="s">
        <v>77</v>
      </c>
      <c r="K37" s="63"/>
      <c r="L37" s="63"/>
      <c r="M37" s="63"/>
      <c r="N37" s="63"/>
      <c r="O37" s="63"/>
      <c r="P37" s="63"/>
      <c r="Q37" s="63"/>
      <c r="R37" s="64"/>
    </row>
  </sheetData>
  <mergeCells count="141">
    <mergeCell ref="H23:J25"/>
    <mergeCell ref="K24:M25"/>
    <mergeCell ref="E24:G25"/>
    <mergeCell ref="P19:Q19"/>
    <mergeCell ref="P20:Q20"/>
    <mergeCell ref="G20:H20"/>
    <mergeCell ref="J20:K20"/>
    <mergeCell ref="G19:H19"/>
    <mergeCell ref="M20:N20"/>
    <mergeCell ref="M19:N19"/>
    <mergeCell ref="A21:B21"/>
    <mergeCell ref="D21:E21"/>
    <mergeCell ref="G21:H21"/>
    <mergeCell ref="J21:K21"/>
    <mergeCell ref="G10:H10"/>
    <mergeCell ref="J10:K10"/>
    <mergeCell ref="M14:N14"/>
    <mergeCell ref="M17:N17"/>
    <mergeCell ref="G17:H17"/>
    <mergeCell ref="J17:K17"/>
    <mergeCell ref="M10:N10"/>
    <mergeCell ref="M16:N16"/>
    <mergeCell ref="J16:K16"/>
    <mergeCell ref="J11:K11"/>
    <mergeCell ref="A4:B4"/>
    <mergeCell ref="A7:B7"/>
    <mergeCell ref="G13:H13"/>
    <mergeCell ref="G16:H16"/>
    <mergeCell ref="G4:H4"/>
    <mergeCell ref="D4:E4"/>
    <mergeCell ref="D7:E7"/>
    <mergeCell ref="D10:E10"/>
    <mergeCell ref="D13:E13"/>
    <mergeCell ref="D5:E5"/>
    <mergeCell ref="P8:Q8"/>
    <mergeCell ref="M13:N13"/>
    <mergeCell ref="P13:Q13"/>
    <mergeCell ref="M8:N8"/>
    <mergeCell ref="P11:Q11"/>
    <mergeCell ref="P10:Q10"/>
    <mergeCell ref="A19:B19"/>
    <mergeCell ref="D16:E16"/>
    <mergeCell ref="J13:K13"/>
    <mergeCell ref="J14:K14"/>
    <mergeCell ref="A13:B13"/>
    <mergeCell ref="A16:B16"/>
    <mergeCell ref="P17:Q17"/>
    <mergeCell ref="P7:Q7"/>
    <mergeCell ref="J4:K4"/>
    <mergeCell ref="G5:H5"/>
    <mergeCell ref="J5:K5"/>
    <mergeCell ref="G7:H7"/>
    <mergeCell ref="P3:Q5"/>
    <mergeCell ref="P14:Q14"/>
    <mergeCell ref="M11:N11"/>
    <mergeCell ref="P16:Q16"/>
    <mergeCell ref="A5:B5"/>
    <mergeCell ref="D8:E8"/>
    <mergeCell ref="J7:K7"/>
    <mergeCell ref="M7:N7"/>
    <mergeCell ref="G8:H8"/>
    <mergeCell ref="M5:N5"/>
    <mergeCell ref="J8:K8"/>
    <mergeCell ref="A1:R1"/>
    <mergeCell ref="A14:B14"/>
    <mergeCell ref="A11:B11"/>
    <mergeCell ref="D11:E11"/>
    <mergeCell ref="G11:H11"/>
    <mergeCell ref="D14:E14"/>
    <mergeCell ref="G14:H14"/>
    <mergeCell ref="A10:B10"/>
    <mergeCell ref="A8:B8"/>
    <mergeCell ref="M4:N4"/>
    <mergeCell ref="P33:R33"/>
    <mergeCell ref="G35:I35"/>
    <mergeCell ref="A17:B17"/>
    <mergeCell ref="D17:E17"/>
    <mergeCell ref="A20:B20"/>
    <mergeCell ref="D20:E20"/>
    <mergeCell ref="D19:E19"/>
    <mergeCell ref="M21:N21"/>
    <mergeCell ref="P21:Q21"/>
    <mergeCell ref="J19:K19"/>
    <mergeCell ref="P35:R35"/>
    <mergeCell ref="M35:O35"/>
    <mergeCell ref="J34:L34"/>
    <mergeCell ref="M34:O34"/>
    <mergeCell ref="P34:R34"/>
    <mergeCell ref="J35:L35"/>
    <mergeCell ref="A37:I37"/>
    <mergeCell ref="J37:R37"/>
    <mergeCell ref="M36:O36"/>
    <mergeCell ref="P36:R36"/>
    <mergeCell ref="A36:C36"/>
    <mergeCell ref="D36:F36"/>
    <mergeCell ref="G36:I36"/>
    <mergeCell ref="J36:L36"/>
    <mergeCell ref="P30:R30"/>
    <mergeCell ref="A32:C32"/>
    <mergeCell ref="D32:F32"/>
    <mergeCell ref="P31:R31"/>
    <mergeCell ref="P32:R32"/>
    <mergeCell ref="G31:I31"/>
    <mergeCell ref="M30:O30"/>
    <mergeCell ref="D30:F30"/>
    <mergeCell ref="G30:I30"/>
    <mergeCell ref="J30:L30"/>
    <mergeCell ref="A27:C27"/>
    <mergeCell ref="D27:F27"/>
    <mergeCell ref="M33:O33"/>
    <mergeCell ref="A35:C35"/>
    <mergeCell ref="A34:C34"/>
    <mergeCell ref="D34:F34"/>
    <mergeCell ref="A33:C33"/>
    <mergeCell ref="D33:F33"/>
    <mergeCell ref="J33:L33"/>
    <mergeCell ref="D35:F35"/>
    <mergeCell ref="M29:O29"/>
    <mergeCell ref="P29:R29"/>
    <mergeCell ref="J28:L28"/>
    <mergeCell ref="M28:O28"/>
    <mergeCell ref="P28:R28"/>
    <mergeCell ref="J29:L29"/>
    <mergeCell ref="A30:C30"/>
    <mergeCell ref="D31:F31"/>
    <mergeCell ref="A28:C28"/>
    <mergeCell ref="D28:F28"/>
    <mergeCell ref="A31:C31"/>
    <mergeCell ref="A29:I29"/>
    <mergeCell ref="G28:I28"/>
    <mergeCell ref="G33:I33"/>
    <mergeCell ref="G34:I34"/>
    <mergeCell ref="M31:O31"/>
    <mergeCell ref="G32:I32"/>
    <mergeCell ref="J32:L32"/>
    <mergeCell ref="M32:O32"/>
    <mergeCell ref="J31:L31"/>
    <mergeCell ref="G27:I27"/>
    <mergeCell ref="J27:L27"/>
    <mergeCell ref="M27:O27"/>
    <mergeCell ref="P27:R27"/>
  </mergeCells>
  <printOptions horizontalCentered="1"/>
  <pageMargins left="0.3145833333333333" right="0.3145833333333333" top="0.39305555555555555" bottom="0.275" header="0.275" footer="0.19652777777777777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中興國中 Jim 家族網站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User</cp:lastModifiedBy>
  <cp:lastPrinted>2012-03-20T06:41:22Z</cp:lastPrinted>
  <dcterms:created xsi:type="dcterms:W3CDTF">1997-01-14T01:50:29Z</dcterms:created>
  <dcterms:modified xsi:type="dcterms:W3CDTF">2012-05-05T00:04:53Z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2052-6.5.0.1966</vt:lpwstr>
  </property>
</Properties>
</file>