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20" tabRatio="475" activeTab="1"/>
  </bookViews>
  <sheets>
    <sheet name="學生資料" sheetId="1" r:id="rId1"/>
    <sheet name="橫式座位表" sheetId="2" r:id="rId2"/>
  </sheets>
  <definedNames>
    <definedName name="學生資料範圍">'學生資料'!$A$2:$C$35</definedName>
  </definedNames>
  <calcPr fullCalcOnLoad="1"/>
</workbook>
</file>

<file path=xl/sharedStrings.xml><?xml version="1.0" encoding="utf-8"?>
<sst xmlns="http://schemas.openxmlformats.org/spreadsheetml/2006/main" count="112" uniqueCount="66">
  <si>
    <t>座號</t>
  </si>
  <si>
    <t>學生姓名</t>
  </si>
  <si>
    <t>職稱</t>
  </si>
  <si>
    <t>姓名</t>
  </si>
  <si>
    <t>座位表(請輸入座號)</t>
  </si>
  <si>
    <t>王盈憲</t>
  </si>
  <si>
    <t>導　　師</t>
  </si>
  <si>
    <t>楊秉鈞</t>
  </si>
  <si>
    <t>白諺誠</t>
  </si>
  <si>
    <t>班    長</t>
  </si>
  <si>
    <t>吳宗豪</t>
  </si>
  <si>
    <t>副班長</t>
  </si>
  <si>
    <t>吳心圓</t>
  </si>
  <si>
    <t>李權致</t>
  </si>
  <si>
    <t>風紀股長</t>
  </si>
  <si>
    <t>陳宥安</t>
  </si>
  <si>
    <t>林若凡</t>
  </si>
  <si>
    <t>衛生股長</t>
  </si>
  <si>
    <t>黃冠琪</t>
  </si>
  <si>
    <t>孫紀遠</t>
  </si>
  <si>
    <t>徐凱業</t>
  </si>
  <si>
    <t>張家軒</t>
  </si>
  <si>
    <t>曾鴻凱</t>
  </si>
  <si>
    <t>使用方法：</t>
  </si>
  <si>
    <t>黃柏叡</t>
  </si>
  <si>
    <t>１、先建立好「學生資料」與「班級幹部資料」。</t>
  </si>
  <si>
    <t>黃偉傑</t>
  </si>
  <si>
    <t>２、在上面的座位表中輸入座號（沒人坐的位子請按 Del 鍵</t>
  </si>
  <si>
    <t>葉子伯</t>
  </si>
  <si>
    <t>　　刪除資料），排六排或七排可自行決定。</t>
  </si>
  <si>
    <t>解騏鴻</t>
  </si>
  <si>
    <t>３、到「教室座次表（Ａ４紙列印用）」資料表中來列印，</t>
  </si>
  <si>
    <t>趙咸隆</t>
  </si>
  <si>
    <t>　　即可完成座位表的製作。</t>
  </si>
  <si>
    <t>趙凱晨</t>
  </si>
  <si>
    <t>鄭景文</t>
  </si>
  <si>
    <t>羅學凱</t>
  </si>
  <si>
    <t>李岱馨</t>
  </si>
  <si>
    <t>林子珊</t>
  </si>
  <si>
    <t>邱茹潔</t>
  </si>
  <si>
    <t>翁家儀</t>
  </si>
  <si>
    <t>張宜芳</t>
  </si>
  <si>
    <t>梁雁婷</t>
  </si>
  <si>
    <t>黃丹尼</t>
  </si>
  <si>
    <t>劉薇臻</t>
  </si>
  <si>
    <t>蔡芷寧</t>
  </si>
  <si>
    <t>賴韋芃</t>
  </si>
  <si>
    <t>鍾佳玟</t>
  </si>
  <si>
    <t>鄭茹庭</t>
  </si>
  <si>
    <t>魏辰如</t>
  </si>
  <si>
    <t>預備生</t>
  </si>
  <si>
    <t>講台</t>
  </si>
  <si>
    <t>講桌</t>
  </si>
  <si>
    <t>導師：</t>
  </si>
  <si>
    <t>班長：</t>
  </si>
  <si>
    <t>副班長：</t>
  </si>
  <si>
    <t>風紀股長：</t>
  </si>
  <si>
    <t>衛生股長：</t>
  </si>
  <si>
    <t>粉筆桌</t>
  </si>
  <si>
    <t>小講桌</t>
  </si>
  <si>
    <t>導師桌</t>
  </si>
  <si>
    <t>黃綖棏</t>
  </si>
  <si>
    <t>空位</t>
  </si>
  <si>
    <r>
      <t xml:space="preserve">( </t>
    </r>
    <r>
      <rPr>
        <sz val="18"/>
        <rFont val="標楷體"/>
        <family val="4"/>
      </rPr>
      <t>全班</t>
    </r>
    <r>
      <rPr>
        <sz val="18"/>
        <rFont val="Arial"/>
        <family val="2"/>
      </rPr>
      <t xml:space="preserve"> 35</t>
    </r>
    <r>
      <rPr>
        <sz val="18"/>
        <rFont val="標楷體"/>
        <family val="4"/>
      </rPr>
      <t>人</t>
    </r>
    <r>
      <rPr>
        <sz val="18"/>
        <rFont val="Arial"/>
        <family val="2"/>
      </rPr>
      <t xml:space="preserve"> )</t>
    </r>
  </si>
  <si>
    <t>柯志昌</t>
  </si>
  <si>
    <r>
      <t>中興國中</t>
    </r>
    <r>
      <rPr>
        <sz val="42"/>
        <rFont val="Arial Black"/>
        <family val="2"/>
      </rPr>
      <t xml:space="preserve"> Jim 316 Family </t>
    </r>
    <r>
      <rPr>
        <sz val="42"/>
        <rFont val="華康海報體W9"/>
        <family val="5"/>
      </rPr>
      <t>座次表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</si>
</sst>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43">
    <font>
      <sz val="12"/>
      <name val="新細明體"/>
      <family val="1"/>
    </font>
    <font>
      <sz val="12"/>
      <name val="宋体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標楷體"/>
      <family val="4"/>
    </font>
    <font>
      <b/>
      <sz val="12"/>
      <color indexed="12"/>
      <name val="新細明體"/>
      <family val="1"/>
    </font>
    <font>
      <sz val="12"/>
      <color indexed="9"/>
      <name val="標楷體"/>
      <family val="4"/>
    </font>
    <font>
      <sz val="14"/>
      <name val="Arial"/>
      <family val="2"/>
    </font>
    <font>
      <sz val="16"/>
      <name val="標楷體"/>
      <family val="4"/>
    </font>
    <font>
      <sz val="12"/>
      <name val="Arial"/>
      <family val="2"/>
    </font>
    <font>
      <sz val="16"/>
      <color indexed="9"/>
      <name val="標楷體"/>
      <family val="4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sz val="18"/>
      <name val="標楷體"/>
      <family val="4"/>
    </font>
    <font>
      <b/>
      <sz val="12"/>
      <name val="新細明體"/>
      <family val="1"/>
    </font>
    <font>
      <sz val="20"/>
      <name val="標楷體"/>
      <family val="4"/>
    </font>
    <font>
      <sz val="14"/>
      <color indexed="8"/>
      <name val="Arial"/>
      <family val="2"/>
    </font>
    <font>
      <sz val="16"/>
      <color indexed="8"/>
      <name val="標楷體"/>
      <family val="4"/>
    </font>
    <font>
      <sz val="9"/>
      <name val="新細明體"/>
      <family val="1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8"/>
      <name val="Arial"/>
      <family val="2"/>
    </font>
    <font>
      <sz val="42"/>
      <name val="華康海報體W9"/>
      <family val="5"/>
    </font>
    <font>
      <sz val="42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1" fillId="0" borderId="0" xfId="0" applyFont="1" applyAlignment="1">
      <alignment/>
    </xf>
    <xf numFmtId="0" fontId="0" fillId="0" borderId="10" xfId="0" applyNumberForma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wrapText="1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 horizontal="left"/>
    </xf>
    <xf numFmtId="0" fontId="25" fillId="0" borderId="0" xfId="0" applyFont="1" applyAlignment="1">
      <alignment vertical="center" textRotation="255"/>
    </xf>
    <xf numFmtId="0" fontId="30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/>
    </xf>
    <xf numFmtId="0" fontId="31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32" fillId="0" borderId="0" xfId="0" applyFont="1" applyAlignment="1">
      <alignment/>
    </xf>
    <xf numFmtId="0" fontId="21" fillId="0" borderId="0" xfId="0" applyFont="1" applyAlignment="1">
      <alignment/>
    </xf>
    <xf numFmtId="0" fontId="32" fillId="0" borderId="0" xfId="0" applyFont="1" applyAlignment="1">
      <alignment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34" fillId="25" borderId="19" xfId="0" applyFont="1" applyFill="1" applyBorder="1" applyAlignment="1">
      <alignment horizontal="center" vertical="center"/>
    </xf>
    <xf numFmtId="0" fontId="34" fillId="25" borderId="20" xfId="0" applyFont="1" applyFill="1" applyBorder="1" applyAlignment="1">
      <alignment horizontal="center" vertical="center"/>
    </xf>
    <xf numFmtId="0" fontId="34" fillId="25" borderId="21" xfId="0" applyFont="1" applyFill="1" applyBorder="1" applyAlignment="1">
      <alignment horizontal="center" vertical="center"/>
    </xf>
    <xf numFmtId="0" fontId="34" fillId="25" borderId="22" xfId="0" applyFont="1" applyFill="1" applyBorder="1" applyAlignment="1">
      <alignment horizontal="center" vertical="center"/>
    </xf>
    <xf numFmtId="0" fontId="34" fillId="25" borderId="17" xfId="0" applyFont="1" applyFill="1" applyBorder="1" applyAlignment="1">
      <alignment horizontal="center" vertical="center"/>
    </xf>
    <xf numFmtId="0" fontId="34" fillId="25" borderId="18" xfId="0" applyFont="1" applyFill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4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36" fillId="0" borderId="19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2" fillId="0" borderId="0" xfId="0" applyFont="1" applyAlignment="1">
      <alignment horizontal="left" vertical="center"/>
    </xf>
    <xf numFmtId="0" fontId="25" fillId="25" borderId="10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5" fillId="25" borderId="19" xfId="0" applyFont="1" applyFill="1" applyBorder="1" applyAlignment="1">
      <alignment horizontal="center" vertical="center"/>
    </xf>
    <xf numFmtId="0" fontId="25" fillId="25" borderId="23" xfId="0" applyFont="1" applyFill="1" applyBorder="1" applyAlignment="1">
      <alignment horizontal="center" vertical="center"/>
    </xf>
    <xf numFmtId="0" fontId="25" fillId="25" borderId="20" xfId="0" applyFont="1" applyFill="1" applyBorder="1" applyAlignment="1">
      <alignment horizontal="center" vertical="center"/>
    </xf>
    <xf numFmtId="0" fontId="25" fillId="25" borderId="21" xfId="0" applyFont="1" applyFill="1" applyBorder="1" applyAlignment="1">
      <alignment horizontal="center" vertical="center"/>
    </xf>
    <xf numFmtId="0" fontId="25" fillId="25" borderId="0" xfId="0" applyFont="1" applyFill="1" applyBorder="1" applyAlignment="1">
      <alignment horizontal="center" vertical="center"/>
    </xf>
    <xf numFmtId="0" fontId="25" fillId="25" borderId="22" xfId="0" applyFont="1" applyFill="1" applyBorder="1" applyAlignment="1">
      <alignment horizontal="center" vertical="center"/>
    </xf>
    <xf numFmtId="0" fontId="25" fillId="25" borderId="17" xfId="0" applyFont="1" applyFill="1" applyBorder="1" applyAlignment="1">
      <alignment horizontal="center" vertical="center"/>
    </xf>
    <xf numFmtId="0" fontId="25" fillId="25" borderId="26" xfId="0" applyFont="1" applyFill="1" applyBorder="1" applyAlignment="1">
      <alignment horizontal="center" vertical="center"/>
    </xf>
    <xf numFmtId="0" fontId="25" fillId="25" borderId="18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 textRotation="255"/>
    </xf>
    <xf numFmtId="0" fontId="25" fillId="25" borderId="27" xfId="0" applyFont="1" applyFill="1" applyBorder="1" applyAlignment="1">
      <alignment horizontal="center" vertical="center" textRotation="255"/>
    </xf>
    <xf numFmtId="0" fontId="25" fillId="25" borderId="25" xfId="0" applyFont="1" applyFill="1" applyBorder="1" applyAlignment="1">
      <alignment horizontal="center" vertical="center" textRotation="255"/>
    </xf>
    <xf numFmtId="0" fontId="25" fillId="25" borderId="19" xfId="0" applyFont="1" applyFill="1" applyBorder="1" applyAlignment="1">
      <alignment horizontal="center" vertical="center" textRotation="255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O4" sqref="O4"/>
    </sheetView>
  </sheetViews>
  <sheetFormatPr defaultColWidth="8.875" defaultRowHeight="16.5"/>
  <cols>
    <col min="1" max="1" width="6.50390625" style="1" bestFit="1" customWidth="1"/>
    <col min="2" max="3" width="9.50390625" style="1" bestFit="1" customWidth="1"/>
    <col min="4" max="4" width="2.00390625" style="0" customWidth="1"/>
    <col min="5" max="5" width="11.875" style="36" customWidth="1"/>
    <col min="6" max="6" width="9.50390625" style="22" bestFit="1" customWidth="1"/>
    <col min="7" max="7" width="2.125" style="0" customWidth="1"/>
    <col min="8" max="13" width="8.125" style="0" customWidth="1"/>
    <col min="14" max="14" width="2.125" style="0" customWidth="1"/>
  </cols>
  <sheetData>
    <row r="1" spans="1:13" ht="16.5">
      <c r="A1" s="2" t="s">
        <v>0</v>
      </c>
      <c r="B1" s="2" t="s">
        <v>1</v>
      </c>
      <c r="C1" s="2" t="s">
        <v>0</v>
      </c>
      <c r="E1" s="13" t="s">
        <v>2</v>
      </c>
      <c r="F1" s="13" t="s">
        <v>3</v>
      </c>
      <c r="H1" s="42" t="s">
        <v>4</v>
      </c>
      <c r="I1" s="42"/>
      <c r="J1" s="42"/>
      <c r="K1" s="42"/>
      <c r="L1" s="42"/>
      <c r="M1" s="42"/>
    </row>
    <row r="2" spans="1:13" ht="16.5">
      <c r="A2" s="2">
        <v>1</v>
      </c>
      <c r="B2" s="5" t="s">
        <v>5</v>
      </c>
      <c r="C2" s="2">
        <v>1</v>
      </c>
      <c r="E2" s="13" t="s">
        <v>6</v>
      </c>
      <c r="F2" s="13" t="s">
        <v>7</v>
      </c>
      <c r="H2" s="7"/>
      <c r="I2" s="8"/>
      <c r="J2" s="8"/>
      <c r="K2" s="8"/>
      <c r="L2" s="8"/>
      <c r="M2" s="8"/>
    </row>
    <row r="3" spans="1:13" ht="16.5">
      <c r="A3" s="4">
        <v>2</v>
      </c>
      <c r="B3" s="5" t="s">
        <v>8</v>
      </c>
      <c r="C3" s="2">
        <v>2</v>
      </c>
      <c r="E3" s="20" t="s">
        <v>9</v>
      </c>
      <c r="F3" s="5" t="s">
        <v>10</v>
      </c>
      <c r="H3" s="9"/>
      <c r="I3" s="10">
        <v>17</v>
      </c>
      <c r="J3" s="10">
        <v>10</v>
      </c>
      <c r="K3" s="10">
        <v>20</v>
      </c>
      <c r="L3" s="10">
        <v>1</v>
      </c>
      <c r="M3" s="10">
        <v>2</v>
      </c>
    </row>
    <row r="4" spans="1:13" ht="16.5">
      <c r="A4" s="2">
        <v>3</v>
      </c>
      <c r="B4" s="5" t="s">
        <v>10</v>
      </c>
      <c r="C4" s="2">
        <v>3</v>
      </c>
      <c r="E4" s="36" t="s">
        <v>11</v>
      </c>
      <c r="F4" s="5" t="s">
        <v>19</v>
      </c>
      <c r="H4" s="9">
        <v>12</v>
      </c>
      <c r="I4" s="10">
        <v>5</v>
      </c>
      <c r="J4" s="10">
        <v>32</v>
      </c>
      <c r="K4" s="10">
        <v>30</v>
      </c>
      <c r="L4" s="10">
        <v>7</v>
      </c>
      <c r="M4" s="10">
        <v>11</v>
      </c>
    </row>
    <row r="5" spans="1:13" ht="16.5">
      <c r="A5" s="4">
        <v>4</v>
      </c>
      <c r="B5" s="5" t="s">
        <v>13</v>
      </c>
      <c r="C5" s="2">
        <v>4</v>
      </c>
      <c r="E5" s="20" t="s">
        <v>14</v>
      </c>
      <c r="F5" s="5" t="s">
        <v>22</v>
      </c>
      <c r="H5" s="9">
        <v>6</v>
      </c>
      <c r="I5" s="10">
        <v>29</v>
      </c>
      <c r="J5" s="10">
        <v>14</v>
      </c>
      <c r="K5" s="10">
        <v>4</v>
      </c>
      <c r="L5" s="10">
        <v>34</v>
      </c>
      <c r="M5" s="10">
        <v>8</v>
      </c>
    </row>
    <row r="6" spans="1:13" ht="16.5">
      <c r="A6" s="2">
        <v>5</v>
      </c>
      <c r="B6" s="5" t="s">
        <v>16</v>
      </c>
      <c r="C6" s="2">
        <v>5</v>
      </c>
      <c r="E6" s="20" t="s">
        <v>17</v>
      </c>
      <c r="F6" s="5" t="s">
        <v>26</v>
      </c>
      <c r="H6" s="9">
        <v>3</v>
      </c>
      <c r="I6" s="10">
        <v>33</v>
      </c>
      <c r="J6" s="10">
        <v>19</v>
      </c>
      <c r="K6" s="10">
        <v>23</v>
      </c>
      <c r="L6" s="10">
        <v>9</v>
      </c>
      <c r="M6" s="10">
        <v>16</v>
      </c>
    </row>
    <row r="7" spans="1:13" ht="16.5">
      <c r="A7" s="4">
        <v>6</v>
      </c>
      <c r="B7" s="5" t="s">
        <v>19</v>
      </c>
      <c r="C7" s="2">
        <v>6</v>
      </c>
      <c r="F7" s="36"/>
      <c r="H7" s="9">
        <v>28</v>
      </c>
      <c r="I7" s="10">
        <v>25</v>
      </c>
      <c r="J7" s="10">
        <v>15</v>
      </c>
      <c r="K7" s="10">
        <v>27</v>
      </c>
      <c r="L7" s="10">
        <v>31</v>
      </c>
      <c r="M7" s="10">
        <v>21</v>
      </c>
    </row>
    <row r="8" spans="1:13" ht="16.5">
      <c r="A8" s="2">
        <v>7</v>
      </c>
      <c r="B8" s="5" t="s">
        <v>20</v>
      </c>
      <c r="C8" s="2">
        <v>7</v>
      </c>
      <c r="E8" s="37"/>
      <c r="F8" s="38"/>
      <c r="H8" s="11">
        <v>24</v>
      </c>
      <c r="I8" s="12">
        <v>13</v>
      </c>
      <c r="J8" s="12">
        <v>18</v>
      </c>
      <c r="K8" s="12">
        <v>36</v>
      </c>
      <c r="L8" s="12">
        <v>35</v>
      </c>
      <c r="M8" s="12">
        <v>26</v>
      </c>
    </row>
    <row r="9" spans="1:12" ht="16.5">
      <c r="A9" s="4">
        <v>8</v>
      </c>
      <c r="B9" s="5" t="s">
        <v>21</v>
      </c>
      <c r="C9" s="2">
        <v>8</v>
      </c>
      <c r="E9" s="37"/>
      <c r="F9" s="38"/>
      <c r="J9" s="43"/>
      <c r="K9" s="43"/>
      <c r="L9" s="43"/>
    </row>
    <row r="10" spans="1:6" ht="16.5">
      <c r="A10" s="2">
        <v>9</v>
      </c>
      <c r="B10" s="5" t="s">
        <v>15</v>
      </c>
      <c r="C10" s="2">
        <v>9</v>
      </c>
      <c r="E10" s="37"/>
      <c r="F10" s="38"/>
    </row>
    <row r="11" spans="1:8" ht="16.5">
      <c r="A11" s="4">
        <v>10</v>
      </c>
      <c r="B11" s="5" t="s">
        <v>22</v>
      </c>
      <c r="C11" s="2">
        <v>10</v>
      </c>
      <c r="E11" s="37"/>
      <c r="F11" s="38"/>
      <c r="H11" s="6" t="s">
        <v>23</v>
      </c>
    </row>
    <row r="12" spans="1:8" ht="16.5">
      <c r="A12" s="2">
        <v>11</v>
      </c>
      <c r="B12" s="5" t="s">
        <v>24</v>
      </c>
      <c r="C12" s="2">
        <v>11</v>
      </c>
      <c r="E12" s="37"/>
      <c r="F12" s="38"/>
      <c r="H12" s="6" t="s">
        <v>25</v>
      </c>
    </row>
    <row r="13" spans="1:8" ht="16.5">
      <c r="A13" s="4">
        <v>12</v>
      </c>
      <c r="B13" s="5" t="s">
        <v>26</v>
      </c>
      <c r="C13" s="2">
        <v>12</v>
      </c>
      <c r="E13" s="37"/>
      <c r="F13" s="38"/>
      <c r="H13" s="6" t="s">
        <v>27</v>
      </c>
    </row>
    <row r="14" spans="1:8" ht="16.5">
      <c r="A14" s="2">
        <v>13</v>
      </c>
      <c r="B14" s="5" t="s">
        <v>28</v>
      </c>
      <c r="C14" s="2">
        <v>13</v>
      </c>
      <c r="E14" s="37"/>
      <c r="F14" s="38"/>
      <c r="H14" s="6" t="s">
        <v>29</v>
      </c>
    </row>
    <row r="15" spans="1:8" ht="16.5">
      <c r="A15" s="4">
        <v>14</v>
      </c>
      <c r="B15" s="5" t="s">
        <v>30</v>
      </c>
      <c r="C15" s="2">
        <v>14</v>
      </c>
      <c r="F15" s="38"/>
      <c r="H15" s="6" t="s">
        <v>31</v>
      </c>
    </row>
    <row r="16" spans="1:8" ht="16.5">
      <c r="A16" s="2">
        <v>15</v>
      </c>
      <c r="B16" s="5" t="s">
        <v>32</v>
      </c>
      <c r="C16" s="2">
        <v>15</v>
      </c>
      <c r="E16" s="19"/>
      <c r="F16" s="38"/>
      <c r="H16" s="6" t="s">
        <v>33</v>
      </c>
    </row>
    <row r="17" spans="1:6" ht="16.5">
      <c r="A17" s="4">
        <v>16</v>
      </c>
      <c r="B17" s="5" t="s">
        <v>34</v>
      </c>
      <c r="C17" s="2">
        <v>16</v>
      </c>
      <c r="E17" s="37"/>
      <c r="F17" s="38"/>
    </row>
    <row r="18" spans="1:6" ht="16.5">
      <c r="A18" s="2">
        <v>17</v>
      </c>
      <c r="B18" s="5" t="s">
        <v>35</v>
      </c>
      <c r="C18" s="2">
        <v>17</v>
      </c>
      <c r="E18" s="19"/>
      <c r="F18" s="38"/>
    </row>
    <row r="19" spans="1:6" ht="16.5">
      <c r="A19" s="4">
        <v>18</v>
      </c>
      <c r="B19" s="5" t="s">
        <v>36</v>
      </c>
      <c r="C19" s="2">
        <v>18</v>
      </c>
      <c r="E19" s="19"/>
      <c r="F19" s="38"/>
    </row>
    <row r="20" spans="1:6" ht="16.5">
      <c r="A20" s="2">
        <v>19</v>
      </c>
      <c r="B20" s="22" t="s">
        <v>61</v>
      </c>
      <c r="C20" s="2">
        <v>19</v>
      </c>
      <c r="E20" s="19"/>
      <c r="F20" s="38"/>
    </row>
    <row r="21" spans="1:6" ht="16.5">
      <c r="A21" s="4">
        <v>20</v>
      </c>
      <c r="B21" s="5" t="s">
        <v>64</v>
      </c>
      <c r="C21" s="2">
        <v>20</v>
      </c>
      <c r="F21" s="36"/>
    </row>
    <row r="22" spans="1:6" ht="16.5">
      <c r="A22" s="2">
        <v>21</v>
      </c>
      <c r="B22" s="5" t="s">
        <v>12</v>
      </c>
      <c r="C22" s="2">
        <v>21</v>
      </c>
      <c r="E22" s="19"/>
      <c r="F22" s="38"/>
    </row>
    <row r="23" spans="1:6" ht="16.5">
      <c r="A23" s="4">
        <v>22</v>
      </c>
      <c r="B23" s="5" t="s">
        <v>62</v>
      </c>
      <c r="C23" s="2">
        <v>22</v>
      </c>
      <c r="E23" s="19"/>
      <c r="F23" s="38"/>
    </row>
    <row r="24" spans="1:6" ht="16.5">
      <c r="A24" s="2">
        <v>23</v>
      </c>
      <c r="B24" s="5" t="s">
        <v>37</v>
      </c>
      <c r="C24" s="2">
        <v>23</v>
      </c>
      <c r="E24" s="19"/>
      <c r="F24" s="38"/>
    </row>
    <row r="25" spans="1:6" ht="16.5">
      <c r="A25" s="4">
        <v>24</v>
      </c>
      <c r="B25" s="5" t="s">
        <v>38</v>
      </c>
      <c r="C25" s="2">
        <v>24</v>
      </c>
      <c r="E25" s="19"/>
      <c r="F25" s="38"/>
    </row>
    <row r="26" spans="1:6" ht="16.5">
      <c r="A26" s="2">
        <v>25</v>
      </c>
      <c r="B26" s="5" t="s">
        <v>39</v>
      </c>
      <c r="C26" s="2">
        <v>25</v>
      </c>
      <c r="E26" s="19"/>
      <c r="F26" s="38"/>
    </row>
    <row r="27" spans="1:6" ht="16.5">
      <c r="A27" s="4">
        <v>26</v>
      </c>
      <c r="B27" s="5" t="s">
        <v>40</v>
      </c>
      <c r="C27" s="2">
        <v>26</v>
      </c>
      <c r="F27" s="38"/>
    </row>
    <row r="28" spans="1:6" ht="16.5">
      <c r="A28" s="2">
        <v>27</v>
      </c>
      <c r="B28" s="5" t="s">
        <v>41</v>
      </c>
      <c r="C28" s="2">
        <v>27</v>
      </c>
      <c r="F28" s="38"/>
    </row>
    <row r="29" spans="1:6" ht="16.5">
      <c r="A29" s="4">
        <v>28</v>
      </c>
      <c r="B29" s="5" t="s">
        <v>42</v>
      </c>
      <c r="C29" s="2">
        <v>28</v>
      </c>
      <c r="E29" s="19"/>
      <c r="F29" s="38"/>
    </row>
    <row r="30" spans="1:6" ht="16.5">
      <c r="A30" s="2">
        <v>29</v>
      </c>
      <c r="B30" s="5" t="s">
        <v>43</v>
      </c>
      <c r="C30" s="2">
        <v>29</v>
      </c>
      <c r="F30" s="36"/>
    </row>
    <row r="31" spans="1:3" ht="16.5">
      <c r="A31" s="4">
        <v>30</v>
      </c>
      <c r="B31" s="5" t="s">
        <v>18</v>
      </c>
      <c r="C31" s="2">
        <v>30</v>
      </c>
    </row>
    <row r="32" spans="1:5" ht="16.5">
      <c r="A32" s="2">
        <v>31</v>
      </c>
      <c r="B32" s="5" t="s">
        <v>44</v>
      </c>
      <c r="C32" s="2">
        <v>31</v>
      </c>
      <c r="E32" s="19"/>
    </row>
    <row r="33" spans="1:3" ht="16.5">
      <c r="A33" s="4">
        <v>32</v>
      </c>
      <c r="B33" s="5" t="s">
        <v>45</v>
      </c>
      <c r="C33" s="2">
        <v>32</v>
      </c>
    </row>
    <row r="34" spans="1:3" ht="16.5">
      <c r="A34" s="2">
        <v>33</v>
      </c>
      <c r="B34" s="5" t="s">
        <v>46</v>
      </c>
      <c r="C34" s="2">
        <v>33</v>
      </c>
    </row>
    <row r="35" spans="1:3" ht="16.5">
      <c r="A35" s="4">
        <v>34</v>
      </c>
      <c r="B35" s="5" t="s">
        <v>47</v>
      </c>
      <c r="C35" s="2">
        <v>34</v>
      </c>
    </row>
    <row r="36" spans="1:3" ht="16.5">
      <c r="A36" s="31">
        <v>35</v>
      </c>
      <c r="B36" s="29" t="s">
        <v>48</v>
      </c>
      <c r="C36" s="32">
        <v>35</v>
      </c>
    </row>
    <row r="37" spans="1:3" ht="16.5">
      <c r="A37" s="32">
        <v>36</v>
      </c>
      <c r="B37" s="30" t="s">
        <v>49</v>
      </c>
      <c r="C37" s="32">
        <v>36</v>
      </c>
    </row>
    <row r="38" spans="1:3" ht="16.5">
      <c r="A38" s="32">
        <v>37</v>
      </c>
      <c r="B38" s="13" t="s">
        <v>50</v>
      </c>
      <c r="C38" s="32">
        <v>37</v>
      </c>
    </row>
  </sheetData>
  <mergeCells count="2">
    <mergeCell ref="H1:M1"/>
    <mergeCell ref="J9:L9"/>
  </mergeCells>
  <printOptions/>
  <pageMargins left="0.7479166666666667" right="0.7479166666666667" top="0.3194444444444445" bottom="0.3" header="0.26944444444444443" footer="0.209722222222222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="75" zoomScaleNormal="75" workbookViewId="0" topLeftCell="A1">
      <selection activeCell="AA6" sqref="AA6"/>
    </sheetView>
  </sheetViews>
  <sheetFormatPr defaultColWidth="8.875" defaultRowHeight="16.5"/>
  <cols>
    <col min="1" max="2" width="7.625" style="3" customWidth="1"/>
    <col min="3" max="3" width="1.875" style="3" customWidth="1"/>
    <col min="4" max="5" width="7.625" style="3" customWidth="1"/>
    <col min="6" max="6" width="1.875" style="3" customWidth="1"/>
    <col min="7" max="8" width="7.625" style="3" customWidth="1"/>
    <col min="9" max="9" width="2.125" style="3" customWidth="1"/>
    <col min="10" max="11" width="7.625" style="3" customWidth="1"/>
    <col min="12" max="12" width="1.875" style="3" customWidth="1"/>
    <col min="13" max="14" width="7.625" style="3" customWidth="1"/>
    <col min="15" max="15" width="1.875" style="3" customWidth="1"/>
    <col min="16" max="17" width="7.625" style="3" customWidth="1"/>
    <col min="18" max="18" width="3.25390625" style="26" customWidth="1"/>
    <col min="19" max="19" width="9.00390625" style="3" bestFit="1" customWidth="1"/>
    <col min="20" max="20" width="3.375" style="3" customWidth="1"/>
    <col min="21" max="21" width="3.625" style="3" customWidth="1"/>
    <col min="22" max="22" width="5.375" style="3" customWidth="1"/>
    <col min="23" max="23" width="9.00390625" style="3" bestFit="1" customWidth="1"/>
    <col min="24" max="24" width="4.125" style="3" customWidth="1"/>
    <col min="25" max="25" width="9.00390625" style="3" bestFit="1" customWidth="1"/>
    <col min="26" max="26" width="4.875" style="3" customWidth="1"/>
    <col min="27" max="16384" width="9.00390625" style="3" bestFit="1" customWidth="1"/>
  </cols>
  <sheetData>
    <row r="1" spans="1:25" ht="65.25" customHeight="1">
      <c r="A1" s="69" t="s">
        <v>65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18" ht="22.5" customHeight="1">
      <c r="A2" s="14" t="s">
        <v>0</v>
      </c>
      <c r="B2" s="15">
        <f>IF(ISBLANK('學生資料'!H2),"",'學生資料'!H2)</f>
      </c>
      <c r="C2" s="16"/>
      <c r="D2" s="14" t="s">
        <v>0</v>
      </c>
      <c r="E2" s="15">
        <f>IF(ISBLANK('學生資料'!I2),"",'學生資料'!I2)</f>
      </c>
      <c r="F2" s="16"/>
      <c r="G2" s="14" t="s">
        <v>0</v>
      </c>
      <c r="H2" s="15">
        <f>IF(ISBLANK('學生資料'!J2),"",'學生資料'!J2)</f>
      </c>
      <c r="I2" s="16"/>
      <c r="J2" s="14" t="s">
        <v>0</v>
      </c>
      <c r="K2" s="15">
        <f>IF(ISBLANK('學生資料'!K2),"",'學生資料'!K2)</f>
      </c>
      <c r="L2" s="16"/>
      <c r="M2" s="14" t="s">
        <v>0</v>
      </c>
      <c r="N2" s="15">
        <f>IF(ISBLANK('學生資料'!L2),"",'學生資料'!L2)</f>
      </c>
      <c r="O2" s="16"/>
      <c r="P2" s="14" t="s">
        <v>0</v>
      </c>
      <c r="Q2" s="15">
        <f>IF(ISBLANK('學生資料'!M2),"",'學生資料'!M2)</f>
      </c>
      <c r="R2" s="25"/>
    </row>
    <row r="3" spans="1:18" ht="22.5" customHeight="1">
      <c r="A3" s="66" t="s">
        <v>60</v>
      </c>
      <c r="B3" s="66"/>
      <c r="C3" s="16"/>
      <c r="D3" s="14" t="s">
        <v>0</v>
      </c>
      <c r="E3" s="15">
        <f>IF(ISBLANK('學生資料'!I3),"",'學生資料'!I3)</f>
        <v>17</v>
      </c>
      <c r="F3" s="16"/>
      <c r="G3" s="14" t="s">
        <v>0</v>
      </c>
      <c r="H3" s="15">
        <f>IF(ISBLANK('學生資料'!J3),"",'學生資料'!J3)</f>
        <v>10</v>
      </c>
      <c r="I3" s="16"/>
      <c r="J3" s="14" t="s">
        <v>0</v>
      </c>
      <c r="K3" s="15">
        <f>IF(ISBLANK('學生資料'!K3),"",'學生資料'!K3)</f>
        <v>20</v>
      </c>
      <c r="L3" s="16"/>
      <c r="M3" s="14" t="s">
        <v>0</v>
      </c>
      <c r="N3" s="15">
        <f>IF(ISBLANK('學生資料'!L3),"",'學生資料'!L3)</f>
        <v>1</v>
      </c>
      <c r="O3" s="16"/>
      <c r="P3" s="39" t="s">
        <v>0</v>
      </c>
      <c r="Q3" s="39">
        <f>IF(ISBLANK('學生資料'!M3),"",'學生資料'!M3)</f>
        <v>2</v>
      </c>
      <c r="R3" s="25"/>
    </row>
    <row r="4" spans="1:24" ht="22.5" customHeight="1">
      <c r="A4" s="66"/>
      <c r="B4" s="66"/>
      <c r="C4" s="23"/>
      <c r="D4" s="67" t="str">
        <f>IF(ISNA(VLOOKUP(E3,'學生資料'!$A$2:$C$38,2,FALSE))," ",VLOOKUP(E3,'學生資料'!$A$2:$C$38,2,FALSE))</f>
        <v>鄭景文</v>
      </c>
      <c r="E4" s="67"/>
      <c r="F4" s="18"/>
      <c r="G4" s="56" t="str">
        <f>IF(ISNA(VLOOKUP(H3,'學生資料'!$A$2:$C$38,2,FALSE))," ",VLOOKUP(H3,'學生資料'!$A$2:$C$38,2,FALSE))</f>
        <v>曾鴻凱</v>
      </c>
      <c r="H4" s="57"/>
      <c r="I4" s="18"/>
      <c r="J4" s="56" t="str">
        <f>IF(ISNA(VLOOKUP(K3,'學生資料'!$A$2:$C$38,2,FALSE))," ",VLOOKUP(K3,'學生資料'!$A$2:$C$38,2,FALSE))</f>
        <v>柯志昌</v>
      </c>
      <c r="K4" s="57"/>
      <c r="L4" s="18"/>
      <c r="M4" s="56" t="str">
        <f>IF(ISNA(VLOOKUP(N3,'學生資料'!$A$2:$C$38,2,FALSE))," ",VLOOKUP(N3,'學生資料'!$A$2:$C$38,2,FALSE))</f>
        <v>王盈憲</v>
      </c>
      <c r="N4" s="57"/>
      <c r="O4" s="18"/>
      <c r="P4" s="63" t="str">
        <f>IF(ISNA(VLOOKUP(Q3,'學生資料'!$A$2:$C$38,2,FALSE))," ",VLOOKUP(Q3,'學生資料'!$A$2:$C$38,2,FALSE))</f>
        <v>白諺誠</v>
      </c>
      <c r="Q4" s="64"/>
      <c r="R4" s="54">
        <v>6</v>
      </c>
      <c r="W4" s="48" t="s">
        <v>51</v>
      </c>
      <c r="X4" s="49"/>
    </row>
    <row r="5" spans="1:24" ht="22.5" customHeight="1">
      <c r="A5" s="66"/>
      <c r="B5" s="66"/>
      <c r="C5" s="24"/>
      <c r="D5" s="62">
        <f>IF(OR(ISNA(VLOOKUP(E3,'學生資料'!$A$2:$C$38,3,FALSE)),ISBLANK(VLOOKUP(E3,'學生資料'!$A$2:$C$38,3,FALSE)))," ",VLOOKUP(E3,'學生資料'!$A$2:$C$38,3,FALSE))</f>
        <v>17</v>
      </c>
      <c r="E5" s="62"/>
      <c r="F5" s="17"/>
      <c r="G5" s="46">
        <f>IF(OR(ISNA(VLOOKUP(H3,'學生資料'!$A$2:$C$38,3,FALSE)),ISBLANK(VLOOKUP(H3,'學生資料'!$A$2:$C$38,3,FALSE)))," ",VLOOKUP(H3,'學生資料'!$A$2:$C$38,3,FALSE))</f>
        <v>10</v>
      </c>
      <c r="H5" s="47"/>
      <c r="I5" s="17"/>
      <c r="J5" s="46">
        <f>IF(OR(ISNA(VLOOKUP(K3,'學生資料'!$A$2:$C$38,3,FALSE)),ISBLANK(VLOOKUP(K3,'學生資料'!$A$2:$C$38,3,FALSE)))," ",VLOOKUP(K3,'學生資料'!$A$2:$C$38,3,FALSE))</f>
        <v>20</v>
      </c>
      <c r="K5" s="47"/>
      <c r="L5" s="17"/>
      <c r="M5" s="46">
        <f>IF(OR(ISNA(VLOOKUP(N3,'學生資料'!$A$2:$C$38,3,FALSE)),ISBLANK(VLOOKUP(N3,'學生資料'!$A$2:$C$38,3,FALSE)))," ",VLOOKUP(N3,'學生資料'!$A$2:$C$38,3,FALSE))</f>
        <v>1</v>
      </c>
      <c r="N5" s="47"/>
      <c r="O5" s="17"/>
      <c r="P5" s="83">
        <f>IF(OR(ISNA(VLOOKUP(Q3,'學生資料'!$A$2:$C$38,3,FALSE)),ISBLANK(VLOOKUP(Q3,'學生資料'!$A$2:$C$38,3,FALSE)))," ",VLOOKUP(Q3,'學生資料'!$A$2:$C$38,3,FALSE))</f>
        <v>2</v>
      </c>
      <c r="Q5" s="84"/>
      <c r="R5" s="54"/>
      <c r="W5" s="50"/>
      <c r="X5" s="51"/>
    </row>
    <row r="6" spans="1:24" ht="22.5" customHeight="1">
      <c r="A6" s="40" t="s">
        <v>0</v>
      </c>
      <c r="B6" s="40">
        <f>IF(ISBLANK('學生資料'!H4),"",'學生資料'!H4)</f>
        <v>12</v>
      </c>
      <c r="C6" s="16"/>
      <c r="D6" s="14" t="s">
        <v>0</v>
      </c>
      <c r="E6" s="15">
        <f>IF(ISBLANK('學生資料'!I4),"",'學生資料'!I4)</f>
        <v>5</v>
      </c>
      <c r="F6" s="16"/>
      <c r="G6" s="14" t="s">
        <v>0</v>
      </c>
      <c r="H6" s="15">
        <f>IF(ISBLANK('學生資料'!J4),"",'學生資料'!J4)</f>
        <v>32</v>
      </c>
      <c r="I6" s="16"/>
      <c r="J6" s="14" t="s">
        <v>0</v>
      </c>
      <c r="K6" s="15">
        <f>IF(ISBLANK('學生資料'!K4),"",'學生資料'!K4)</f>
        <v>30</v>
      </c>
      <c r="L6" s="16"/>
      <c r="M6" s="14" t="s">
        <v>0</v>
      </c>
      <c r="N6" s="15">
        <f>IF(ISBLANK('學生資料'!L4),"",'學生資料'!L4)</f>
        <v>7</v>
      </c>
      <c r="O6" s="16"/>
      <c r="P6" s="14" t="s">
        <v>0</v>
      </c>
      <c r="Q6" s="15">
        <f>IF(ISBLANK('學生資料'!M4),"",'學生資料'!M4)</f>
        <v>11</v>
      </c>
      <c r="R6" s="41"/>
      <c r="W6" s="50"/>
      <c r="X6" s="51"/>
    </row>
    <row r="7" spans="1:24" ht="22.5" customHeight="1">
      <c r="A7" s="61" t="str">
        <f>IF(ISNA(VLOOKUP(B6,'學生資料'!$A$2:$C$38,2,FALSE))," ",VLOOKUP(B6,'學生資料'!$A$2:$C$38,2,FALSE))</f>
        <v>黃偉傑</v>
      </c>
      <c r="B7" s="61"/>
      <c r="C7" s="18"/>
      <c r="D7" s="56" t="str">
        <f>IF(ISNA(VLOOKUP(E6,'學生資料'!$A$2:$C$38,2,FALSE))," ",VLOOKUP(E6,'學生資料'!$A$2:$C$38,2,FALSE))</f>
        <v>林若凡</v>
      </c>
      <c r="E7" s="57"/>
      <c r="F7" s="18"/>
      <c r="G7" s="56" t="str">
        <f>IF(ISNA(VLOOKUP(H6,'學生資料'!$A$2:$C$38,2,FALSE))," ",VLOOKUP(H6,'學生資料'!$A$2:$C$38,2,FALSE))</f>
        <v>蔡芷寧</v>
      </c>
      <c r="H7" s="57"/>
      <c r="I7" s="18"/>
      <c r="J7" s="56" t="str">
        <f>IF(ISNA(VLOOKUP(K6,'學生資料'!$A$2:$C$38,2,FALSE))," ",VLOOKUP(K6,'學生資料'!$A$2:$C$38,2,FALSE))</f>
        <v>黃冠琪</v>
      </c>
      <c r="K7" s="57"/>
      <c r="L7" s="18"/>
      <c r="M7" s="56" t="str">
        <f>IF(ISNA(VLOOKUP(N6,'學生資料'!$A$2:$C$38,2,FALSE))," ",VLOOKUP(N6,'學生資料'!$A$2:$C$38,2,FALSE))</f>
        <v>徐凱業</v>
      </c>
      <c r="N7" s="57"/>
      <c r="O7" s="18"/>
      <c r="P7" s="56" t="str">
        <f>IF(ISNA(VLOOKUP(Q6,'學生資料'!$A$2:$C$38,2,FALSE))," ",VLOOKUP(Q6,'學生資料'!$A$2:$C$38,2,FALSE))</f>
        <v>黃柏叡</v>
      </c>
      <c r="Q7" s="57"/>
      <c r="R7" s="54">
        <v>5</v>
      </c>
      <c r="W7" s="50"/>
      <c r="X7" s="51"/>
    </row>
    <row r="8" spans="1:24" ht="22.5" customHeight="1">
      <c r="A8" s="62">
        <f>IF(OR(ISNA(VLOOKUP(B6,'學生資料'!$A$2:$C$38,3,FALSE)),ISBLANK(VLOOKUP(B6,'學生資料'!$A$2:$C$38,3,FALSE)))," ",VLOOKUP(B6,'學生資料'!$A$2:$C$38,3,FALSE))</f>
        <v>12</v>
      </c>
      <c r="B8" s="62"/>
      <c r="C8" s="17"/>
      <c r="D8" s="46">
        <f>IF(OR(ISNA(VLOOKUP(E6,'學生資料'!$A$2:$C$38,3,FALSE)),ISBLANK(VLOOKUP(E6,'學生資料'!$A$2:$C$38,3,FALSE)))," ",VLOOKUP(E6,'學生資料'!$A$2:$C$38,3,FALSE))</f>
        <v>5</v>
      </c>
      <c r="E8" s="47"/>
      <c r="F8" s="17"/>
      <c r="G8" s="46">
        <f>IF(OR(ISNA(VLOOKUP(H6,'學生資料'!$A$2:$C$38,3,FALSE)),ISBLANK(VLOOKUP(H6,'學生資料'!$A$2:$C$38,3,FALSE)))," ",VLOOKUP(H6,'學生資料'!$A$2:$C$38,3,FALSE))</f>
        <v>32</v>
      </c>
      <c r="H8" s="47"/>
      <c r="I8" s="17"/>
      <c r="J8" s="46">
        <f>IF(OR(ISNA(VLOOKUP(K6,'學生資料'!$A$2:$C$38,3,FALSE)),ISBLANK(VLOOKUP(K6,'學生資料'!$A$2:$C$38,3,FALSE)))," ",VLOOKUP(K6,'學生資料'!$A$2:$C$38,3,FALSE))</f>
        <v>30</v>
      </c>
      <c r="K8" s="47"/>
      <c r="L8" s="17"/>
      <c r="M8" s="46">
        <f>IF(OR(ISNA(VLOOKUP(N6,'學生資料'!$A$2:$C$38,3,FALSE)),ISBLANK(VLOOKUP(N6,'學生資料'!$A$2:$C$38,3,FALSE)))," ",VLOOKUP(N6,'學生資料'!$A$2:$C$38,3,FALSE))</f>
        <v>7</v>
      </c>
      <c r="N8" s="47"/>
      <c r="O8" s="17"/>
      <c r="P8" s="46">
        <f>IF(OR(ISNA(VLOOKUP(Q6,'學生資料'!$A$2:$C$38,3,FALSE)),ISBLANK(VLOOKUP(Q6,'學生資料'!$A$2:$C$38,3,FALSE)))," ",VLOOKUP(Q6,'學生資料'!$A$2:$C$38,3,FALSE))</f>
        <v>11</v>
      </c>
      <c r="Q8" s="47"/>
      <c r="R8" s="54"/>
      <c r="T8" s="28"/>
      <c r="U8" s="79" t="s">
        <v>59</v>
      </c>
      <c r="V8" s="80"/>
      <c r="W8" s="50"/>
      <c r="X8" s="51"/>
    </row>
    <row r="9" spans="1:24" ht="22.5" customHeight="1">
      <c r="A9" s="14" t="s">
        <v>0</v>
      </c>
      <c r="B9" s="15">
        <f>IF(ISBLANK('學生資料'!H5),"",'學生資料'!H5)</f>
        <v>6</v>
      </c>
      <c r="C9" s="16"/>
      <c r="D9" s="14" t="s">
        <v>0</v>
      </c>
      <c r="E9" s="15">
        <f>IF(ISBLANK('學生資料'!I5),"",'學生資料'!I5)</f>
        <v>29</v>
      </c>
      <c r="F9" s="16"/>
      <c r="G9" s="14" t="s">
        <v>0</v>
      </c>
      <c r="H9" s="15">
        <f>IF(ISBLANK('學生資料'!J5),"",'學生資料'!J5)</f>
        <v>14</v>
      </c>
      <c r="I9" s="16"/>
      <c r="J9" s="14" t="s">
        <v>0</v>
      </c>
      <c r="K9" s="15">
        <f>IF(ISBLANK('學生資料'!K5),"",'學生資料'!K5)</f>
        <v>4</v>
      </c>
      <c r="L9" s="16"/>
      <c r="M9" s="14" t="s">
        <v>0</v>
      </c>
      <c r="N9" s="15">
        <f>IF(ISBLANK('學生資料'!L5),"",'學生資料'!L5)</f>
        <v>34</v>
      </c>
      <c r="O9" s="16"/>
      <c r="P9" s="14" t="s">
        <v>0</v>
      </c>
      <c r="Q9" s="15">
        <f>IF(ISBLANK('學生資料'!M5),"",'學生資料'!M5)</f>
        <v>8</v>
      </c>
      <c r="R9" s="41"/>
      <c r="T9" s="28"/>
      <c r="U9" s="79"/>
      <c r="V9" s="80"/>
      <c r="W9" s="50"/>
      <c r="X9" s="51"/>
    </row>
    <row r="10" spans="1:24" ht="22.5" customHeight="1">
      <c r="A10" s="56" t="str">
        <f>IF(ISNA(VLOOKUP(B9,'學生資料'!$A$2:$C$38,2,FALSE))," ",VLOOKUP(B9,'學生資料'!$A$2:$C$38,2,FALSE))</f>
        <v>孫紀遠</v>
      </c>
      <c r="B10" s="57"/>
      <c r="C10" s="18"/>
      <c r="D10" s="56" t="str">
        <f>IF(ISNA(VLOOKUP(E9,'學生資料'!$A$2:$C$38,2,FALSE))," ",VLOOKUP(E9,'學生資料'!$A$2:$C$38,2,FALSE))</f>
        <v>黃丹尼</v>
      </c>
      <c r="E10" s="57"/>
      <c r="F10" s="18"/>
      <c r="G10" s="56" t="str">
        <f>IF(ISNA(VLOOKUP(H9,'學生資料'!$A$2:$C$38,2,FALSE))," ",VLOOKUP(H9,'學生資料'!$A$2:$C$38,2,FALSE))</f>
        <v>解騏鴻</v>
      </c>
      <c r="H10" s="57"/>
      <c r="I10" s="18"/>
      <c r="J10" s="56" t="str">
        <f>IF(ISNA(VLOOKUP(K9,'學生資料'!$A$2:$C$38,2,FALSE))," ",VLOOKUP(K9,'學生資料'!$A$2:$C$38,2,FALSE))</f>
        <v>李權致</v>
      </c>
      <c r="K10" s="57"/>
      <c r="L10" s="18"/>
      <c r="M10" s="56" t="str">
        <f>IF(ISNA(VLOOKUP(N9,'學生資料'!$A$2:$C$38,2,FALSE))," ",VLOOKUP(N9,'學生資料'!$A$2:$C$38,2,FALSE))</f>
        <v>鍾佳玟</v>
      </c>
      <c r="N10" s="57"/>
      <c r="O10" s="18"/>
      <c r="P10" s="56" t="str">
        <f>IF(ISNA(VLOOKUP(Q9,'學生資料'!$A$2:$C$38,2,FALSE))," ",VLOOKUP(Q9,'學生資料'!$A$2:$C$38,2,FALSE))</f>
        <v>張家軒</v>
      </c>
      <c r="Q10" s="57"/>
      <c r="R10" s="54">
        <v>4</v>
      </c>
      <c r="T10" s="28"/>
      <c r="U10" s="81"/>
      <c r="V10" s="82"/>
      <c r="W10" s="50"/>
      <c r="X10" s="51"/>
    </row>
    <row r="11" spans="1:24" ht="22.5" customHeight="1">
      <c r="A11" s="46">
        <f>IF(OR(ISNA(VLOOKUP(B9,'學生資料'!$A$2:$C$38,3,FALSE)),ISBLANK(VLOOKUP(B9,'學生資料'!$A$2:$C$38,3,FALSE)))," ",VLOOKUP(B9,'學生資料'!$A$2:$C$38,3,FALSE))</f>
        <v>6</v>
      </c>
      <c r="B11" s="47"/>
      <c r="C11" s="17"/>
      <c r="D11" s="46">
        <f>IF(OR(ISNA(VLOOKUP(E9,'學生資料'!$A$2:$C$38,3,FALSE)),ISBLANK(VLOOKUP(E9,'學生資料'!$A$2:$C$38,3,FALSE)))," ",VLOOKUP(E9,'學生資料'!$A$2:$C$38,3,FALSE))</f>
        <v>29</v>
      </c>
      <c r="E11" s="47"/>
      <c r="F11" s="17"/>
      <c r="G11" s="46">
        <f>IF(OR(ISNA(VLOOKUP(H9,'學生資料'!$A$2:$C$38,3,FALSE)),ISBLANK(VLOOKUP(H9,'學生資料'!$A$2:$C$38,3,FALSE)))," ",VLOOKUP(H9,'學生資料'!$A$2:$C$38,3,FALSE))</f>
        <v>14</v>
      </c>
      <c r="H11" s="47"/>
      <c r="I11" s="17"/>
      <c r="J11" s="46">
        <f>IF(OR(ISNA(VLOOKUP(K9,'學生資料'!$A$2:$C$38,3,FALSE)),ISBLANK(VLOOKUP(K9,'學生資料'!$A$2:$C$38,3,FALSE)))," ",VLOOKUP(K9,'學生資料'!$A$2:$C$38,3,FALSE))</f>
        <v>4</v>
      </c>
      <c r="K11" s="47"/>
      <c r="L11" s="17"/>
      <c r="M11" s="46">
        <f>IF(OR(ISNA(VLOOKUP(N9,'學生資料'!$A$2:$C$38,3,FALSE)),ISBLANK(VLOOKUP(N9,'學生資料'!$A$2:$C$38,3,FALSE)))," ",VLOOKUP(N9,'學生資料'!$A$2:$C$38,3,FALSE))</f>
        <v>34</v>
      </c>
      <c r="N11" s="47"/>
      <c r="O11" s="17"/>
      <c r="P11" s="46">
        <f>IF(OR(ISNA(VLOOKUP(Q9,'學生資料'!$A$2:$C$38,3,FALSE)),ISBLANK(VLOOKUP(Q9,'學生資料'!$A$2:$C$38,3,FALSE)))," ",VLOOKUP(Q9,'學生資料'!$A$2:$C$38,3,FALSE))</f>
        <v>8</v>
      </c>
      <c r="Q11" s="47"/>
      <c r="R11" s="54"/>
      <c r="T11" s="70" t="s">
        <v>52</v>
      </c>
      <c r="U11" s="71"/>
      <c r="V11" s="72"/>
      <c r="W11" s="50"/>
      <c r="X11" s="51"/>
    </row>
    <row r="12" spans="1:24" ht="22.5" customHeight="1">
      <c r="A12" s="14" t="s">
        <v>0</v>
      </c>
      <c r="B12" s="15">
        <f>IF(ISBLANK('學生資料'!H6),"",'學生資料'!H6)</f>
        <v>3</v>
      </c>
      <c r="C12" s="16"/>
      <c r="D12" s="14" t="s">
        <v>0</v>
      </c>
      <c r="E12" s="15">
        <f>IF(ISBLANK('學生資料'!I6),"",'學生資料'!I6)</f>
        <v>33</v>
      </c>
      <c r="F12" s="16"/>
      <c r="G12" s="14" t="s">
        <v>0</v>
      </c>
      <c r="H12" s="15">
        <f>IF(ISBLANK('學生資料'!J6),"",'學生資料'!J6)</f>
        <v>19</v>
      </c>
      <c r="I12" s="16"/>
      <c r="J12" s="14" t="s">
        <v>0</v>
      </c>
      <c r="K12" s="15">
        <f>IF(ISBLANK('學生資料'!K6),"",'學生資料'!K6)</f>
        <v>23</v>
      </c>
      <c r="L12" s="16"/>
      <c r="M12" s="14" t="s">
        <v>0</v>
      </c>
      <c r="N12" s="15">
        <f>IF(ISBLANK('學生資料'!L6),"",'學生資料'!L6)</f>
        <v>9</v>
      </c>
      <c r="O12" s="16"/>
      <c r="P12" s="14" t="s">
        <v>0</v>
      </c>
      <c r="Q12" s="15">
        <f>IF(ISBLANK('學生資料'!M6),"",'學生資料'!M6)</f>
        <v>16</v>
      </c>
      <c r="R12" s="41"/>
      <c r="T12" s="73"/>
      <c r="U12" s="74"/>
      <c r="V12" s="75"/>
      <c r="W12" s="50"/>
      <c r="X12" s="51"/>
    </row>
    <row r="13" spans="1:24" ht="22.5" customHeight="1">
      <c r="A13" s="56" t="str">
        <f>IF(ISNA(VLOOKUP(B12,'學生資料'!$A$2:$C$38,2,FALSE))," ",VLOOKUP(B12,'學生資料'!$A$2:$C$38,2,FALSE))</f>
        <v>吳宗豪</v>
      </c>
      <c r="B13" s="57"/>
      <c r="C13" s="18"/>
      <c r="D13" s="56" t="str">
        <f>IF(ISNA(VLOOKUP(E12,'學生資料'!$A$2:$C$38,2,FALSE))," ",VLOOKUP(E12,'學生資料'!$A$2:$C$38,2,FALSE))</f>
        <v>賴韋芃</v>
      </c>
      <c r="E13" s="57"/>
      <c r="F13" s="18"/>
      <c r="G13" s="56" t="str">
        <f>IF(ISNA(VLOOKUP(H12,'學生資料'!$A$2:$C$38,2,FALSE))," ",VLOOKUP(H12,'學生資料'!$A$2:$C$38,2,FALSE))</f>
        <v>黃綖棏</v>
      </c>
      <c r="H13" s="57"/>
      <c r="I13" s="18"/>
      <c r="J13" s="56" t="str">
        <f>IF(ISNA(VLOOKUP(K12,'學生資料'!$A$2:$C$38,2,FALSE))," ",VLOOKUP(K12,'學生資料'!$A$2:$C$38,2,FALSE))</f>
        <v>李岱馨</v>
      </c>
      <c r="K13" s="57"/>
      <c r="L13" s="18"/>
      <c r="M13" s="56" t="str">
        <f>IF(ISNA(VLOOKUP(N12,'學生資料'!$A$2:$C$38,2,FALSE))," ",VLOOKUP(N12,'學生資料'!$A$2:$C$38,2,FALSE))</f>
        <v>陳宥安</v>
      </c>
      <c r="N13" s="57"/>
      <c r="O13" s="18"/>
      <c r="P13" s="56" t="str">
        <f>IF(ISNA(VLOOKUP(Q12,'學生資料'!$A$2:$C$38,2,FALSE))," ",VLOOKUP(Q12,'學生資料'!$A$2:$C$38,2,FALSE))</f>
        <v>趙凱晨</v>
      </c>
      <c r="Q13" s="57"/>
      <c r="R13" s="54">
        <v>3</v>
      </c>
      <c r="T13" s="73"/>
      <c r="U13" s="74"/>
      <c r="V13" s="75"/>
      <c r="W13" s="50"/>
      <c r="X13" s="51"/>
    </row>
    <row r="14" spans="1:24" ht="22.5" customHeight="1">
      <c r="A14" s="46">
        <f>IF(OR(ISNA(VLOOKUP(B12,'學生資料'!$A$2:$C$38,3,FALSE)),ISBLANK(VLOOKUP(B12,'學生資料'!$A$2:$C$38,3,FALSE)))," ",VLOOKUP(B12,'學生資料'!$A$2:$C$38,3,FALSE))</f>
        <v>3</v>
      </c>
      <c r="B14" s="47"/>
      <c r="C14" s="17"/>
      <c r="D14" s="46">
        <f>IF(OR(ISNA(VLOOKUP(E12,'學生資料'!$A$2:$C$38,3,FALSE)),ISBLANK(VLOOKUP(E12,'學生資料'!$A$2:$C$38,3,FALSE)))," ",VLOOKUP(E12,'學生資料'!$A$2:$C$38,3,FALSE))</f>
        <v>33</v>
      </c>
      <c r="E14" s="47"/>
      <c r="F14" s="17"/>
      <c r="G14" s="46">
        <f>IF(OR(ISNA(VLOOKUP(H12,'學生資料'!$A$2:$C$38,3,FALSE)),ISBLANK(VLOOKUP(H12,'學生資料'!$A$2:$C$38,3,FALSE)))," ",VLOOKUP(H12,'學生資料'!$A$2:$C$38,3,FALSE))</f>
        <v>19</v>
      </c>
      <c r="H14" s="47"/>
      <c r="I14" s="17"/>
      <c r="J14" s="46">
        <f>IF(OR(ISNA(VLOOKUP(K12,'學生資料'!$A$2:$C$38,3,FALSE)),ISBLANK(VLOOKUP(K12,'學生資料'!$A$2:$C$38,3,FALSE)))," ",VLOOKUP(K12,'學生資料'!$A$2:$C$38,3,FALSE))</f>
        <v>23</v>
      </c>
      <c r="K14" s="47"/>
      <c r="L14" s="17"/>
      <c r="M14" s="46">
        <f>IF(OR(ISNA(VLOOKUP(N12,'學生資料'!$A$2:$C$38,3,FALSE)),ISBLANK(VLOOKUP(N12,'學生資料'!$A$2:$C$38,3,FALSE)))," ",VLOOKUP(N12,'學生資料'!$A$2:$C$38,3,FALSE))</f>
        <v>9</v>
      </c>
      <c r="N14" s="47"/>
      <c r="O14" s="17"/>
      <c r="P14" s="46">
        <f>IF(OR(ISNA(VLOOKUP(Q12,'學生資料'!$A$2:$C$38,3,FALSE)),ISBLANK(VLOOKUP(Q12,'學生資料'!$A$2:$C$38,3,FALSE)))," ",VLOOKUP(Q12,'學生資料'!$A$2:$C$38,3,FALSE))</f>
        <v>16</v>
      </c>
      <c r="Q14" s="47"/>
      <c r="R14" s="54"/>
      <c r="T14" s="76"/>
      <c r="U14" s="77"/>
      <c r="V14" s="78"/>
      <c r="W14" s="50"/>
      <c r="X14" s="51"/>
    </row>
    <row r="15" spans="1:24" ht="22.5" customHeight="1">
      <c r="A15" s="14" t="s">
        <v>0</v>
      </c>
      <c r="B15" s="15">
        <f>IF(ISBLANK('學生資料'!H7),"",'學生資料'!H7)</f>
        <v>28</v>
      </c>
      <c r="C15" s="16"/>
      <c r="D15" s="14" t="s">
        <v>0</v>
      </c>
      <c r="E15" s="15">
        <f>IF(ISBLANK('學生資料'!I7),"",'學生資料'!I7)</f>
        <v>25</v>
      </c>
      <c r="F15" s="16"/>
      <c r="G15" s="14" t="s">
        <v>0</v>
      </c>
      <c r="H15" s="15">
        <f>IF(ISBLANK('學生資料'!J7),"",'學生資料'!J7)</f>
        <v>15</v>
      </c>
      <c r="I15" s="16"/>
      <c r="J15" s="14" t="s">
        <v>0</v>
      </c>
      <c r="K15" s="15">
        <f>IF(ISBLANK('學生資料'!K7),"",'學生資料'!K7)</f>
        <v>27</v>
      </c>
      <c r="L15" s="16"/>
      <c r="M15" s="14" t="s">
        <v>0</v>
      </c>
      <c r="N15" s="15">
        <f>IF(ISBLANK('學生資料'!L7),"",'學生資料'!L7)</f>
        <v>31</v>
      </c>
      <c r="O15" s="16"/>
      <c r="P15" s="14" t="s">
        <v>0</v>
      </c>
      <c r="Q15" s="15">
        <f>IF(ISBLANK('學生資料'!M7),"",'學生資料'!M7)</f>
        <v>21</v>
      </c>
      <c r="R15" s="41"/>
      <c r="T15" s="28"/>
      <c r="U15" s="79" t="s">
        <v>58</v>
      </c>
      <c r="V15" s="80"/>
      <c r="W15" s="50"/>
      <c r="X15" s="51"/>
    </row>
    <row r="16" spans="1:24" ht="22.5" customHeight="1">
      <c r="A16" s="56" t="str">
        <f>IF(ISNA(VLOOKUP(B15,'學生資料'!$A$2:$C$38,2,FALSE))," ",VLOOKUP(B15,'學生資料'!$A$2:$C$38,2,FALSE))</f>
        <v>梁雁婷</v>
      </c>
      <c r="B16" s="57"/>
      <c r="C16" s="18"/>
      <c r="D16" s="56" t="str">
        <f>IF(ISNA(VLOOKUP(E15,'學生資料'!$A$2:$C$38,2,FALSE))," ",VLOOKUP(E15,'學生資料'!$A$2:$C$38,2,FALSE))</f>
        <v>邱茹潔</v>
      </c>
      <c r="E16" s="57"/>
      <c r="F16" s="18"/>
      <c r="G16" s="56" t="str">
        <f>IF(ISNA(VLOOKUP(H15,'學生資料'!$A$2:$C$38,2,FALSE))," ",VLOOKUP(H15,'學生資料'!$A$2:$C$38,2,FALSE))</f>
        <v>趙咸隆</v>
      </c>
      <c r="H16" s="57"/>
      <c r="I16" s="18"/>
      <c r="J16" s="56" t="str">
        <f>IF(ISNA(VLOOKUP(K15,'學生資料'!$A$2:$C$38,2,FALSE))," ",VLOOKUP(K15,'學生資料'!$A$2:$C$38,2,FALSE))</f>
        <v>張宜芳</v>
      </c>
      <c r="K16" s="57"/>
      <c r="L16" s="18"/>
      <c r="M16" s="56" t="str">
        <f>IF(ISNA(VLOOKUP(N15,'學生資料'!$A$2:$C$38,2,FALSE))," ",VLOOKUP(N15,'學生資料'!$A$2:$C$38,2,FALSE))</f>
        <v>劉薇臻</v>
      </c>
      <c r="N16" s="57"/>
      <c r="O16" s="18"/>
      <c r="P16" s="56" t="str">
        <f>IF(ISNA(VLOOKUP(Q15,'學生資料'!$A$2:$C$38,2,FALSE))," ",VLOOKUP(Q15,'學生資料'!$A$2:$C$38,2,FALSE))</f>
        <v>吳心圓</v>
      </c>
      <c r="Q16" s="57"/>
      <c r="R16" s="54">
        <v>2</v>
      </c>
      <c r="T16" s="28"/>
      <c r="U16" s="79"/>
      <c r="V16" s="80"/>
      <c r="W16" s="50"/>
      <c r="X16" s="51"/>
    </row>
    <row r="17" spans="1:24" ht="22.5" customHeight="1">
      <c r="A17" s="46">
        <f>IF(OR(ISNA(VLOOKUP(B15,'學生資料'!$A$2:$C$38,3,FALSE)),ISBLANK(VLOOKUP(B15,'學生資料'!$A$2:$C$38,3,FALSE)))," ",VLOOKUP(B15,'學生資料'!$A$2:$C$38,3,FALSE))</f>
        <v>28</v>
      </c>
      <c r="B17" s="47"/>
      <c r="C17" s="17"/>
      <c r="D17" s="46">
        <f>IF(OR(ISNA(VLOOKUP(E15,'學生資料'!$A$2:$C$38,3,FALSE)),ISBLANK(VLOOKUP(E15,'學生資料'!$A$2:$C$38,3,FALSE)))," ",VLOOKUP(E15,'學生資料'!$A$2:$C$38,3,FALSE))</f>
        <v>25</v>
      </c>
      <c r="E17" s="47"/>
      <c r="F17" s="17"/>
      <c r="G17" s="46">
        <f>IF(OR(ISNA(VLOOKUP(H15,'學生資料'!$A$2:$C$38,3,FALSE)),ISBLANK(VLOOKUP(H15,'學生資料'!$A$2:$C$38,3,FALSE)))," ",VLOOKUP(H15,'學生資料'!$A$2:$C$38,3,FALSE))</f>
        <v>15</v>
      </c>
      <c r="H17" s="47"/>
      <c r="I17" s="17"/>
      <c r="J17" s="46">
        <f>IF(OR(ISNA(VLOOKUP(K15,'學生資料'!$A$2:$C$38,3,FALSE)),ISBLANK(VLOOKUP(K15,'學生資料'!$A$2:$C$38,3,FALSE)))," ",VLOOKUP(K15,'學生資料'!$A$2:$C$38,3,FALSE))</f>
        <v>27</v>
      </c>
      <c r="K17" s="47"/>
      <c r="L17" s="17"/>
      <c r="M17" s="46">
        <f>IF(OR(ISNA(VLOOKUP(N15,'學生資料'!$A$2:$C$38,3,FALSE)),ISBLANK(VLOOKUP(N15,'學生資料'!$A$2:$C$38,3,FALSE)))," ",VLOOKUP(N15,'學生資料'!$A$2:$C$38,3,FALSE))</f>
        <v>31</v>
      </c>
      <c r="N17" s="47"/>
      <c r="O17" s="17"/>
      <c r="P17" s="46">
        <f>IF(OR(ISNA(VLOOKUP(Q15,'學生資料'!$A$2:$C$38,3,FALSE)),ISBLANK(VLOOKUP(Q15,'學生資料'!$A$2:$C$38,3,FALSE)))," ",VLOOKUP(Q15,'學生資料'!$A$2:$C$38,3,FALSE))</f>
        <v>21</v>
      </c>
      <c r="Q17" s="47"/>
      <c r="R17" s="54"/>
      <c r="T17" s="28"/>
      <c r="U17" s="79"/>
      <c r="V17" s="80"/>
      <c r="W17" s="50"/>
      <c r="X17" s="51"/>
    </row>
    <row r="18" spans="1:24" ht="22.5" customHeight="1">
      <c r="A18" s="14" t="s">
        <v>0</v>
      </c>
      <c r="B18" s="15">
        <f>IF(ISBLANK('學生資料'!H8),"",'學生資料'!H8)</f>
        <v>24</v>
      </c>
      <c r="C18" s="16"/>
      <c r="D18" s="14" t="s">
        <v>0</v>
      </c>
      <c r="E18" s="15">
        <f>IF(ISBLANK('學生資料'!I8),"",'學生資料'!I8)</f>
        <v>13</v>
      </c>
      <c r="F18" s="16"/>
      <c r="G18" s="14" t="s">
        <v>0</v>
      </c>
      <c r="H18" s="15">
        <f>IF(ISBLANK('學生資料'!J8),"",'學生資料'!J8)</f>
        <v>18</v>
      </c>
      <c r="I18" s="16"/>
      <c r="J18" s="14" t="s">
        <v>0</v>
      </c>
      <c r="K18" s="15">
        <f>IF(ISBLANK('學生資料'!K8),"",'學生資料'!K8)</f>
        <v>36</v>
      </c>
      <c r="L18" s="16"/>
      <c r="M18" s="14" t="s">
        <v>0</v>
      </c>
      <c r="N18" s="15">
        <f>IF(ISBLANK('學生資料'!L8),"",'學生資料'!L8)</f>
        <v>35</v>
      </c>
      <c r="O18" s="16"/>
      <c r="P18" s="14" t="s">
        <v>0</v>
      </c>
      <c r="Q18" s="15">
        <f>IF(ISBLANK('學生資料'!M8),"",'學生資料'!M8)</f>
        <v>26</v>
      </c>
      <c r="R18" s="41"/>
      <c r="T18" s="28"/>
      <c r="U18" s="28"/>
      <c r="V18" s="28"/>
      <c r="W18" s="50"/>
      <c r="X18" s="51"/>
    </row>
    <row r="19" spans="1:24" ht="22.5" customHeight="1">
      <c r="A19" s="59" t="str">
        <f>IF(ISNA(VLOOKUP(B18,'學生資料'!$A$2:$C$38,2,FALSE))," ",VLOOKUP(B18,'學生資料'!$A$2:$C$38,2,FALSE))</f>
        <v>林子珊</v>
      </c>
      <c r="B19" s="59"/>
      <c r="C19" s="18"/>
      <c r="D19" s="56" t="str">
        <f>IF(ISNA(VLOOKUP(E18,'學生資料'!$A$2:$C$38,2,FALSE))," ",VLOOKUP(E18,'學生資料'!$A$2:$C$38,2,FALSE))</f>
        <v>葉子伯</v>
      </c>
      <c r="E19" s="57"/>
      <c r="F19" s="18"/>
      <c r="G19" s="56" t="str">
        <f>IF(ISNA(VLOOKUP(H18,'學生資料'!$A$2:$C$38,2,FALSE))," ",VLOOKUP(H18,'學生資料'!$A$2:$C$38,2,FALSE))</f>
        <v>羅學凱</v>
      </c>
      <c r="H19" s="57"/>
      <c r="I19" s="18"/>
      <c r="J19" s="56" t="str">
        <f>IF(ISNA(VLOOKUP(K18,'學生資料'!$A$2:$C$38,2,FALSE))," ",VLOOKUP(K18,'學生資料'!$A$2:$C$38,2,FALSE))</f>
        <v>魏辰如</v>
      </c>
      <c r="K19" s="57"/>
      <c r="L19" s="18"/>
      <c r="M19" s="56" t="str">
        <f>IF(ISNA(VLOOKUP(N18,'學生資料'!$A$2:$C$38,2,FALSE))," ",VLOOKUP(N18,'學生資料'!$A$2:$C$38,2,FALSE))</f>
        <v>鄭茹庭</v>
      </c>
      <c r="N19" s="57"/>
      <c r="O19" s="18"/>
      <c r="P19" s="56" t="str">
        <f>IF(ISNA(VLOOKUP(Q18,'學生資料'!$A$2:$C$38,2,FALSE))," ",VLOOKUP(Q18,'學生資料'!$A$2:$C$38,2,FALSE))</f>
        <v>翁家儀</v>
      </c>
      <c r="Q19" s="57"/>
      <c r="R19" s="54">
        <v>1</v>
      </c>
      <c r="W19" s="50"/>
      <c r="X19" s="51"/>
    </row>
    <row r="20" spans="1:24" ht="22.5" customHeight="1">
      <c r="A20" s="58">
        <f>IF(OR(ISNA(VLOOKUP(B18,'學生資料'!$A$2:$C$38,3,FALSE)),ISBLANK(VLOOKUP(B18,'學生資料'!$A$2:$C$38,3,FALSE)))," ",VLOOKUP(B18,'學生資料'!$A$2:$C$38,3,FALSE))</f>
        <v>24</v>
      </c>
      <c r="B20" s="58"/>
      <c r="C20" s="17"/>
      <c r="D20" s="46">
        <f>IF(OR(ISNA(VLOOKUP(E18,'學生資料'!$A$2:$C$38,3,FALSE)),ISBLANK(VLOOKUP(E18,'學生資料'!$A$2:$C$38,3,FALSE)))," ",VLOOKUP(E18,'學生資料'!$A$2:$C$38,3,FALSE))</f>
        <v>13</v>
      </c>
      <c r="E20" s="47"/>
      <c r="F20" s="17"/>
      <c r="G20" s="46">
        <f>IF(OR(ISNA(VLOOKUP(H18,'學生資料'!$A$2:$C$38,3,FALSE)),ISBLANK(VLOOKUP(H18,'學生資料'!$A$2:$C$38,3,FALSE)))," ",VLOOKUP(H18,'學生資料'!$A$2:$C$38,3,FALSE))</f>
        <v>18</v>
      </c>
      <c r="H20" s="47"/>
      <c r="I20" s="17"/>
      <c r="J20" s="46">
        <f>IF(OR(ISNA(VLOOKUP(K18,'學生資料'!$A$2:$C$38,3,FALSE)),ISBLANK(VLOOKUP(K18,'學生資料'!$A$2:$C$38,3,FALSE)))," ",VLOOKUP(K18,'學生資料'!$A$2:$C$38,3,FALSE))</f>
        <v>36</v>
      </c>
      <c r="K20" s="47"/>
      <c r="L20" s="17"/>
      <c r="M20" s="46">
        <f>IF(OR(ISNA(VLOOKUP(N18,'學生資料'!$A$2:$C$38,3,FALSE)),ISBLANK(VLOOKUP(N18,'學生資料'!$A$2:$C$38,3,FALSE)))," ",VLOOKUP(N18,'學生資料'!$A$2:$C$38,3,FALSE))</f>
        <v>35</v>
      </c>
      <c r="N20" s="47"/>
      <c r="O20" s="17"/>
      <c r="P20" s="46">
        <f>IF(OR(ISNA(VLOOKUP(Q18,'學生資料'!$A$2:$C$38,3,FALSE)),ISBLANK(VLOOKUP(Q18,'學生資料'!$A$2:$C$38,3,FALSE)))," ",VLOOKUP(Q18,'學生資料'!$A$2:$C$38,3,FALSE))</f>
        <v>26</v>
      </c>
      <c r="Q20" s="47"/>
      <c r="R20" s="54"/>
      <c r="W20" s="52"/>
      <c r="X20" s="53"/>
    </row>
    <row r="21" spans="1:17" s="21" customFormat="1" ht="22.5" customHeight="1">
      <c r="A21" s="60"/>
      <c r="B21" s="60"/>
      <c r="D21" s="55"/>
      <c r="E21" s="55"/>
      <c r="G21" s="55"/>
      <c r="H21" s="55"/>
      <c r="J21" s="55"/>
      <c r="K21" s="55"/>
      <c r="M21" s="55"/>
      <c r="N21" s="55"/>
      <c r="P21" s="55"/>
      <c r="Q21" s="55"/>
    </row>
    <row r="23" spans="3:24" ht="16.5" customHeight="1">
      <c r="C23" s="68" t="s">
        <v>53</v>
      </c>
      <c r="D23" s="68"/>
      <c r="E23" s="65" t="str">
        <f>'學生資料'!F2</f>
        <v>楊秉鈞</v>
      </c>
      <c r="F23" s="65"/>
      <c r="G23" s="65"/>
      <c r="H23" s="85" t="s">
        <v>54</v>
      </c>
      <c r="I23" s="85"/>
      <c r="J23" s="85"/>
      <c r="K23" s="65" t="str">
        <f>'學生資料'!F3</f>
        <v>吳宗豪</v>
      </c>
      <c r="L23" s="65"/>
      <c r="M23" s="65"/>
      <c r="N23" s="85" t="s">
        <v>55</v>
      </c>
      <c r="O23" s="85"/>
      <c r="P23" s="85"/>
      <c r="Q23" s="65" t="str">
        <f>'學生資料'!F4</f>
        <v>孫紀遠</v>
      </c>
      <c r="R23" s="65"/>
      <c r="S23" s="65"/>
      <c r="T23" s="33"/>
      <c r="U23" s="44" t="s">
        <v>63</v>
      </c>
      <c r="V23" s="44"/>
      <c r="W23" s="44"/>
      <c r="X23" s="44"/>
    </row>
    <row r="24" spans="3:24" ht="16.5" customHeight="1">
      <c r="C24" s="68"/>
      <c r="D24" s="68"/>
      <c r="E24" s="65"/>
      <c r="F24" s="65"/>
      <c r="G24" s="65"/>
      <c r="H24" s="85"/>
      <c r="I24" s="85"/>
      <c r="J24" s="85"/>
      <c r="K24" s="65"/>
      <c r="L24" s="65"/>
      <c r="M24" s="65"/>
      <c r="N24" s="85"/>
      <c r="O24" s="85"/>
      <c r="P24" s="85"/>
      <c r="Q24" s="65"/>
      <c r="R24" s="65"/>
      <c r="S24" s="65"/>
      <c r="T24" s="33"/>
      <c r="U24" s="44"/>
      <c r="V24" s="44"/>
      <c r="W24" s="44"/>
      <c r="X24" s="44"/>
    </row>
    <row r="25" spans="4:24" ht="16.5">
      <c r="D25" s="27"/>
      <c r="E25" s="27"/>
      <c r="F25" s="27"/>
      <c r="G25" s="27"/>
      <c r="U25" s="45"/>
      <c r="V25" s="45"/>
      <c r="W25" s="45"/>
      <c r="X25" s="45"/>
    </row>
    <row r="26" spans="4:24" ht="16.5" customHeight="1">
      <c r="D26" s="35"/>
      <c r="E26" s="35"/>
      <c r="F26" s="35"/>
      <c r="G26" s="35"/>
      <c r="H26" s="85" t="s">
        <v>56</v>
      </c>
      <c r="I26" s="85"/>
      <c r="J26" s="85"/>
      <c r="K26" s="65" t="str">
        <f>'學生資料'!F5</f>
        <v>曾鴻凱</v>
      </c>
      <c r="L26" s="65"/>
      <c r="M26" s="65"/>
      <c r="N26" s="85" t="s">
        <v>57</v>
      </c>
      <c r="O26" s="85"/>
      <c r="P26" s="85"/>
      <c r="Q26" s="65" t="str">
        <f>'學生資料'!F6</f>
        <v>黃偉傑</v>
      </c>
      <c r="R26" s="65"/>
      <c r="S26" s="65"/>
      <c r="T26" s="34"/>
      <c r="U26" s="45"/>
      <c r="V26" s="45"/>
      <c r="W26" s="45"/>
      <c r="X26" s="45"/>
    </row>
    <row r="27" spans="4:24" ht="16.5" customHeight="1">
      <c r="D27" s="35"/>
      <c r="E27" s="35"/>
      <c r="F27" s="35"/>
      <c r="G27" s="35"/>
      <c r="H27" s="85"/>
      <c r="I27" s="85"/>
      <c r="J27" s="85"/>
      <c r="K27" s="65"/>
      <c r="L27" s="65"/>
      <c r="M27" s="65"/>
      <c r="N27" s="85"/>
      <c r="O27" s="85"/>
      <c r="P27" s="85"/>
      <c r="Q27" s="65"/>
      <c r="R27" s="65"/>
      <c r="S27" s="65"/>
      <c r="T27" s="34"/>
      <c r="U27" s="45"/>
      <c r="V27" s="45"/>
      <c r="W27" s="45"/>
      <c r="X27" s="45"/>
    </row>
    <row r="28" spans="21:24" ht="16.5">
      <c r="U28" s="45"/>
      <c r="V28" s="45"/>
      <c r="W28" s="45"/>
      <c r="X28" s="45"/>
    </row>
  </sheetData>
  <mergeCells count="101">
    <mergeCell ref="Q26:S27"/>
    <mergeCell ref="E23:G24"/>
    <mergeCell ref="K23:M24"/>
    <mergeCell ref="N23:P24"/>
    <mergeCell ref="H26:J27"/>
    <mergeCell ref="K26:M27"/>
    <mergeCell ref="N26:P27"/>
    <mergeCell ref="H23:J24"/>
    <mergeCell ref="A1:Y1"/>
    <mergeCell ref="T11:V14"/>
    <mergeCell ref="U15:V17"/>
    <mergeCell ref="U8:V10"/>
    <mergeCell ref="D17:E17"/>
    <mergeCell ref="M7:N7"/>
    <mergeCell ref="P7:Q7"/>
    <mergeCell ref="A14:B14"/>
    <mergeCell ref="A16:B16"/>
    <mergeCell ref="P5:Q5"/>
    <mergeCell ref="M5:N5"/>
    <mergeCell ref="P4:Q4"/>
    <mergeCell ref="Q23:S24"/>
    <mergeCell ref="A3:B5"/>
    <mergeCell ref="D4:E4"/>
    <mergeCell ref="D7:E7"/>
    <mergeCell ref="C23:D24"/>
    <mergeCell ref="D16:E16"/>
    <mergeCell ref="D5:E5"/>
    <mergeCell ref="D14:E14"/>
    <mergeCell ref="D13:E13"/>
    <mergeCell ref="D20:E20"/>
    <mergeCell ref="J13:K13"/>
    <mergeCell ref="D8:E8"/>
    <mergeCell ref="G13:H13"/>
    <mergeCell ref="J11:K11"/>
    <mergeCell ref="J10:K10"/>
    <mergeCell ref="J20:K20"/>
    <mergeCell ref="G19:H19"/>
    <mergeCell ref="G14:H14"/>
    <mergeCell ref="A7:B7"/>
    <mergeCell ref="A8:B8"/>
    <mergeCell ref="J7:K7"/>
    <mergeCell ref="G4:H4"/>
    <mergeCell ref="J4:K4"/>
    <mergeCell ref="G5:H5"/>
    <mergeCell ref="J5:K5"/>
    <mergeCell ref="G7:H7"/>
    <mergeCell ref="A10:B10"/>
    <mergeCell ref="G8:H8"/>
    <mergeCell ref="A11:B11"/>
    <mergeCell ref="D11:E11"/>
    <mergeCell ref="G11:H11"/>
    <mergeCell ref="D10:E10"/>
    <mergeCell ref="A13:B13"/>
    <mergeCell ref="J8:K8"/>
    <mergeCell ref="M4:N4"/>
    <mergeCell ref="J19:K19"/>
    <mergeCell ref="G17:H17"/>
    <mergeCell ref="J17:K17"/>
    <mergeCell ref="M10:N10"/>
    <mergeCell ref="M16:N16"/>
    <mergeCell ref="M19:N19"/>
    <mergeCell ref="G10:H10"/>
    <mergeCell ref="P8:Q8"/>
    <mergeCell ref="M13:N13"/>
    <mergeCell ref="P13:Q13"/>
    <mergeCell ref="M8:N8"/>
    <mergeCell ref="M11:N11"/>
    <mergeCell ref="P11:Q11"/>
    <mergeCell ref="P10:Q10"/>
    <mergeCell ref="A21:B21"/>
    <mergeCell ref="D21:E21"/>
    <mergeCell ref="G21:H21"/>
    <mergeCell ref="J21:K21"/>
    <mergeCell ref="J14:K14"/>
    <mergeCell ref="G16:H16"/>
    <mergeCell ref="J16:K16"/>
    <mergeCell ref="A20:B20"/>
    <mergeCell ref="D19:E19"/>
    <mergeCell ref="A17:B17"/>
    <mergeCell ref="G20:H20"/>
    <mergeCell ref="A19:B19"/>
    <mergeCell ref="M17:N17"/>
    <mergeCell ref="P17:Q17"/>
    <mergeCell ref="P16:Q16"/>
    <mergeCell ref="M14:N14"/>
    <mergeCell ref="M21:N21"/>
    <mergeCell ref="P21:Q21"/>
    <mergeCell ref="R19:R20"/>
    <mergeCell ref="P19:Q19"/>
    <mergeCell ref="P20:Q20"/>
    <mergeCell ref="M20:N20"/>
    <mergeCell ref="U23:X24"/>
    <mergeCell ref="U25:X26"/>
    <mergeCell ref="U27:X28"/>
    <mergeCell ref="P14:Q14"/>
    <mergeCell ref="W4:X20"/>
    <mergeCell ref="R4:R5"/>
    <mergeCell ref="R7:R8"/>
    <mergeCell ref="R10:R11"/>
    <mergeCell ref="R13:R14"/>
    <mergeCell ref="R16:R17"/>
  </mergeCells>
  <printOptions horizontalCentered="1"/>
  <pageMargins left="0.39375" right="0.3145833333333333" top="0.39375" bottom="0.275" header="0.275" footer="0.1965277777777777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中興國中 Jim 家族網站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User</cp:lastModifiedBy>
  <cp:lastPrinted>2012-02-09T03:21:42Z</cp:lastPrinted>
  <dcterms:created xsi:type="dcterms:W3CDTF">1997-01-14T01:50:29Z</dcterms:created>
  <dcterms:modified xsi:type="dcterms:W3CDTF">2012-05-04T23:08:52Z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